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30" windowWidth="8730" windowHeight="5670" tabRatio="801" activeTab="0"/>
  </bookViews>
  <sheets>
    <sheet name="Instructions" sheetId="1" r:id="rId1"/>
    <sheet name="Master" sheetId="2" r:id="rId2"/>
    <sheet name="Master1" sheetId="3" r:id="rId3"/>
    <sheet name="Sheet Index" sheetId="4" r:id="rId4"/>
  </sheets>
  <definedNames>
    <definedName name="Index">'Master1'!$E$3</definedName>
    <definedName name="_xlnm.Print_Area" localSheetId="2">'Master1'!$A$1:$K$70</definedName>
  </definedNames>
  <calcPr fullCalcOnLoad="1"/>
</workbook>
</file>

<file path=xl/comments4.xml><?xml version="1.0" encoding="utf-8"?>
<comments xmlns="http://schemas.openxmlformats.org/spreadsheetml/2006/main">
  <authors>
    <author>Ashwani Suri</author>
  </authors>
  <commentList>
    <comment ref="A3" authorId="0">
      <text>
        <r>
          <rPr>
            <b/>
            <sz val="14"/>
            <color indexed="8"/>
            <rFont val="Comic Sans MS"/>
            <family val="4"/>
          </rPr>
          <t xml:space="preserve">Write Name in the Column E1 , check the name appears in cell A1 and then click the button                    " </t>
        </r>
        <r>
          <rPr>
            <b/>
            <sz val="14"/>
            <color indexed="10"/>
            <rFont val="Comic Sans MS"/>
            <family val="4"/>
          </rPr>
          <t>Create New Sheet</t>
        </r>
        <r>
          <rPr>
            <b/>
            <sz val="14"/>
            <color indexed="8"/>
            <rFont val="Comic Sans MS"/>
            <family val="4"/>
          </rPr>
          <t xml:space="preserve"> "</t>
        </r>
      </text>
    </comment>
  </commentList>
</comments>
</file>

<file path=xl/sharedStrings.xml><?xml version="1.0" encoding="utf-8"?>
<sst xmlns="http://schemas.openxmlformats.org/spreadsheetml/2006/main" count="410" uniqueCount="250">
  <si>
    <t>PAN</t>
  </si>
  <si>
    <t>Taxable Income</t>
  </si>
  <si>
    <t>Name</t>
  </si>
  <si>
    <t>Category</t>
  </si>
  <si>
    <t>Male (non Sr.Citizen)</t>
  </si>
  <si>
    <t>Tax on above</t>
  </si>
  <si>
    <t>MONTH</t>
  </si>
  <si>
    <t>BASIC</t>
  </si>
  <si>
    <t>D.A.</t>
  </si>
  <si>
    <t>HRA</t>
  </si>
  <si>
    <t>GROSS SALARY</t>
  </si>
  <si>
    <t>TDS</t>
  </si>
  <si>
    <t>TOTAL</t>
  </si>
  <si>
    <t>Gross Salary</t>
  </si>
  <si>
    <t>Investments u/s 80 C</t>
  </si>
  <si>
    <t>Provident Fund</t>
  </si>
  <si>
    <t>Total</t>
  </si>
  <si>
    <t xml:space="preserve">          HRA if Exempt</t>
  </si>
  <si>
    <t>PPF</t>
  </si>
  <si>
    <t>Taxable Salary Income</t>
  </si>
  <si>
    <t>Children Fees</t>
  </si>
  <si>
    <t>Gross total Income</t>
  </si>
  <si>
    <t>Less investment u/s 80 C</t>
  </si>
  <si>
    <t xml:space="preserve">         Deduction u/s 80 E</t>
  </si>
  <si>
    <t xml:space="preserve">         Other Deductions</t>
  </si>
  <si>
    <t>Taxable Income  rounded to next 10's</t>
  </si>
  <si>
    <t>Tax on above Income</t>
  </si>
  <si>
    <t>Add : Surcharge @ 10 %</t>
  </si>
  <si>
    <t xml:space="preserve">         : Cess @ 2+1= 3 %</t>
  </si>
  <si>
    <t xml:space="preserve">Total Tax </t>
  </si>
  <si>
    <t>Balance Payable</t>
  </si>
  <si>
    <t>PAN no. of Dedcutor</t>
  </si>
  <si>
    <t>TAN no. of Deductor</t>
  </si>
  <si>
    <t>Acknowledgement nos. of all qtly. Statement</t>
  </si>
  <si>
    <t>to</t>
  </si>
  <si>
    <t>Quarter</t>
  </si>
  <si>
    <t>S.no.</t>
  </si>
  <si>
    <t>BSR Code</t>
  </si>
  <si>
    <t>Dep.Date</t>
  </si>
  <si>
    <t>Place</t>
  </si>
  <si>
    <t>Designation</t>
  </si>
  <si>
    <t>person responsible to deduct tax</t>
  </si>
  <si>
    <t>s/o Sh.</t>
  </si>
  <si>
    <t>Date of F.no.16</t>
  </si>
  <si>
    <t>challan no.</t>
  </si>
  <si>
    <t>Total Amt.</t>
  </si>
  <si>
    <t>Details of TDSdeposited into central government account</t>
  </si>
  <si>
    <t>Remarks</t>
  </si>
  <si>
    <t>Short Name of B.O.</t>
  </si>
  <si>
    <t>Certificate under section 203 of the Income-tax Act, 1961 for tax deducted at source on Salary</t>
  </si>
  <si>
    <t xml:space="preserve">Name and address of the Employer </t>
  </si>
  <si>
    <t xml:space="preserve">Name and designation of the Employee </t>
  </si>
  <si>
    <t xml:space="preserve">PAN of the Deductor </t>
  </si>
  <si>
    <t xml:space="preserve">TAN of the Deductor </t>
  </si>
  <si>
    <t xml:space="preserve">PAN of the Employee </t>
  </si>
  <si>
    <t xml:space="preserve">CIT(TDS) </t>
  </si>
  <si>
    <t>Assessment Year</t>
  </si>
  <si>
    <t xml:space="preserve">Period </t>
  </si>
  <si>
    <t>Address</t>
  </si>
  <si>
    <t>From</t>
  </si>
  <si>
    <t>To</t>
  </si>
  <si>
    <t>City</t>
  </si>
  <si>
    <t>Pin code</t>
  </si>
  <si>
    <t xml:space="preserve">Quarter </t>
  </si>
  <si>
    <t xml:space="preserve">Receipt Numbers of original statements of TDS under sub-section (3) of section 200.  </t>
  </si>
  <si>
    <t>Amount of tax deducted in respect of the employee</t>
  </si>
  <si>
    <t>Amount of tax deposited/remitted in respect of the employee</t>
  </si>
  <si>
    <t xml:space="preserve">Quarter 1 </t>
  </si>
  <si>
    <t>Quarter 2</t>
  </si>
  <si>
    <t>Quarter 3</t>
  </si>
  <si>
    <t>Quarter 4</t>
  </si>
  <si>
    <t xml:space="preserve">DETAILS OF SALARY PAID AND ANY OTHER INCOME AND TAX DEDUCTED </t>
  </si>
  <si>
    <t xml:space="preserve">1.  Gross salary </t>
  </si>
  <si>
    <t>(a)  Salary as per provisions contained in  
      section 17(1)</t>
  </si>
  <si>
    <t xml:space="preserve">(b)  Value of perquisites u/s 17(2) (as per  
     Form No. 12BB, wherever applicable) </t>
  </si>
  <si>
    <t xml:space="preserve">(c)  Profits in lieu of salary under section  
      17(3) (as per Form No. 12BB,  
      wherever applicable) </t>
  </si>
  <si>
    <t xml:space="preserve">(d)  Total </t>
  </si>
  <si>
    <t xml:space="preserve">2.  Less : Allowance to the extent exempt  
     under section 10 </t>
  </si>
  <si>
    <t xml:space="preserve">Allowance </t>
  </si>
  <si>
    <t xml:space="preserve">     Total</t>
  </si>
  <si>
    <t xml:space="preserve">3.  Balance (1 – 2) </t>
  </si>
  <si>
    <t xml:space="preserve">4.  Deductions : </t>
  </si>
  <si>
    <t>(a) Entertainment allowance</t>
  </si>
  <si>
    <t xml:space="preserve">(b) Tax on Employment </t>
  </si>
  <si>
    <t xml:space="preserve">5.  Aggregate of 4(a) and (b) </t>
  </si>
  <si>
    <t xml:space="preserve">6.  Income chargeable under the head  
     ‘Salaries’ (3 - 5) </t>
  </si>
  <si>
    <t xml:space="preserve">8.  Gross total income (6 + 7) </t>
  </si>
  <si>
    <t xml:space="preserve">9.  Deductions under Chapter VI-A 
     (A) sections 80C, 80CCC and 80CCD </t>
  </si>
  <si>
    <t xml:space="preserve">     (a) section 80C </t>
  </si>
  <si>
    <t xml:space="preserve">Gross amount </t>
  </si>
  <si>
    <t xml:space="preserve">Deductible amount </t>
  </si>
  <si>
    <t xml:space="preserve">          (i)  </t>
  </si>
  <si>
    <t xml:space="preserve">          (ii)  </t>
  </si>
  <si>
    <t xml:space="preserve">          (iii)  </t>
  </si>
  <si>
    <t xml:space="preserve">          (iv)  </t>
  </si>
  <si>
    <t xml:space="preserve">          (v)  </t>
  </si>
  <si>
    <t xml:space="preserve">          (vi)  </t>
  </si>
  <si>
    <t xml:space="preserve">          (vii)  </t>
  </si>
  <si>
    <t xml:space="preserve">10.  Aggregate of deductible amount 
      under Chapter VI-A </t>
  </si>
  <si>
    <t xml:space="preserve">12.  Tax on total income  </t>
  </si>
  <si>
    <t xml:space="preserve">13.  Education Cess @3% (on tax at 
      S. No.12 plus surcharge at S. No.12) </t>
  </si>
  <si>
    <t xml:space="preserve">14.  Tax payable (12+13) </t>
  </si>
  <si>
    <t xml:space="preserve">16.  Tax payable (14-15) </t>
  </si>
  <si>
    <t>Verification</t>
  </si>
  <si>
    <t>I,</t>
  </si>
  <si>
    <t xml:space="preserve">, son/daughter of </t>
  </si>
  <si>
    <t>working in the capacity of</t>
  </si>
  <si>
    <t>(designation) do hereby certify that a sum of Rs.</t>
  </si>
  <si>
    <t>[</t>
  </si>
  <si>
    <t xml:space="preserve">(in words)] </t>
  </si>
  <si>
    <t xml:space="preserve">has been deducted at source and paid to the credit of the Central Government. I further certify that the information given above is true and correct based on the books of account, documents, TDS statements, TDS deposited and other available records. </t>
  </si>
  <si>
    <t xml:space="preserve">Place </t>
  </si>
  <si>
    <t xml:space="preserve">Signature of the person responsible for deduction of tax </t>
  </si>
  <si>
    <t xml:space="preserve">Date </t>
  </si>
  <si>
    <t xml:space="preserve">Name  </t>
  </si>
  <si>
    <t>ANNEXURE-B</t>
  </si>
  <si>
    <t>DETAILS OF TAX DEDUCTED AND DEPOSITED IN THE CENTRAL GOVERNMENT ACCOUNT THROUGH CHALLAN</t>
  </si>
  <si>
    <t>(The Employer to provide payment wise details of tax deducted and deposited with respect to the employee)</t>
  </si>
  <si>
    <t>Challan Identification Number</t>
  </si>
  <si>
    <t>Date on which tax deposited</t>
  </si>
  <si>
    <t>Challan Serial No.</t>
  </si>
  <si>
    <t xml:space="preserve">Tax deposited in respect of </t>
  </si>
  <si>
    <t>employee</t>
  </si>
  <si>
    <t>Receipt No.</t>
  </si>
  <si>
    <t xml:space="preserve"> Address of the Employer</t>
  </si>
  <si>
    <t>Name of the Employer</t>
  </si>
  <si>
    <t>Punjab &amp; Sind Bank</t>
  </si>
  <si>
    <t>Ist Floor, Chowk Phawara, Amritsar</t>
  </si>
  <si>
    <t>IFB, Amritsar</t>
  </si>
  <si>
    <t>CIT (TDS) ADDRESS</t>
  </si>
  <si>
    <t>Add:</t>
  </si>
  <si>
    <t>Pin</t>
  </si>
  <si>
    <t xml:space="preserve">A/Yr. </t>
  </si>
  <si>
    <t>Period from</t>
  </si>
  <si>
    <t>Other 1</t>
  </si>
  <si>
    <t>Other 2</t>
  </si>
  <si>
    <t>Other 3</t>
  </si>
  <si>
    <t>Other 4</t>
  </si>
  <si>
    <t>Other 5</t>
  </si>
  <si>
    <t>Other 6</t>
  </si>
  <si>
    <t>Other 7</t>
  </si>
  <si>
    <t>Other 8</t>
  </si>
  <si>
    <t>Other 9</t>
  </si>
  <si>
    <t>Other 10</t>
  </si>
  <si>
    <t>Other 11</t>
  </si>
  <si>
    <t>Other 12</t>
  </si>
  <si>
    <t>Other 13</t>
  </si>
  <si>
    <t>Other 14</t>
  </si>
  <si>
    <t>Other 15</t>
  </si>
  <si>
    <t>Other 16</t>
  </si>
  <si>
    <t>Other 17</t>
  </si>
  <si>
    <t>Other 18</t>
  </si>
  <si>
    <t>Salary as per provisions of Sec. 17(1)</t>
  </si>
  <si>
    <t>Add: Perquisites u/s 17(2)</t>
  </si>
  <si>
    <t xml:space="preserve">Add: Profit in lieu of salary  u/s 17(3) </t>
  </si>
  <si>
    <t xml:space="preserve">          Other Exempt not covered above</t>
  </si>
  <si>
    <t>Deduction : Entertainment allowance</t>
  </si>
  <si>
    <t>Deduction : Tax on Employement</t>
  </si>
  <si>
    <t>L.I.Premiums</t>
  </si>
  <si>
    <t>Old NSC Interest</t>
  </si>
  <si>
    <t>Housing Loan Repayment</t>
  </si>
  <si>
    <t>Gross</t>
  </si>
  <si>
    <t>Deductible</t>
  </si>
  <si>
    <t>Deductions under Chapter VI-A</t>
  </si>
  <si>
    <t>Male</t>
  </si>
  <si>
    <t>Female</t>
  </si>
  <si>
    <t>Sr.Citizen</t>
  </si>
  <si>
    <t>Less TDS as above</t>
  </si>
  <si>
    <t>Releif u/s 89</t>
  </si>
  <si>
    <t>Tax payable</t>
  </si>
  <si>
    <t>`</t>
  </si>
  <si>
    <t>Desig.</t>
  </si>
  <si>
    <t xml:space="preserve">          Exempt Allowance</t>
  </si>
  <si>
    <t>Loss from House Property</t>
  </si>
  <si>
    <t>Any other income</t>
  </si>
  <si>
    <t>Others</t>
  </si>
  <si>
    <t>(i)</t>
  </si>
  <si>
    <t xml:space="preserve">(ii) </t>
  </si>
  <si>
    <t xml:space="preserve">(iv) </t>
  </si>
  <si>
    <t xml:space="preserve">(v) </t>
  </si>
  <si>
    <t>(iii)</t>
  </si>
  <si>
    <t>11.  Total income (8-10)  rounded off</t>
  </si>
  <si>
    <t xml:space="preserve"> </t>
  </si>
  <si>
    <t>Applicable Receipt no.</t>
  </si>
  <si>
    <t>TAXABLE ALL.</t>
  </si>
  <si>
    <t>NON TAXABLE ALL</t>
  </si>
  <si>
    <t>P.F.u/s 80 C</t>
  </si>
  <si>
    <t>Principal H/L paid</t>
  </si>
  <si>
    <t>I confirm the data on this sheet and under-</t>
  </si>
  <si>
    <t xml:space="preserve">take to invest the amount as stated in the </t>
  </si>
  <si>
    <t>Total amount u/s 80C+80CCC+80CCD</t>
  </si>
  <si>
    <t xml:space="preserve">(B) other sections (e.g., 80E, 80G etc.)  under Chapter VI-A </t>
  </si>
  <si>
    <t>Balance Tax Payable</t>
  </si>
  <si>
    <t>Go to - Master</t>
  </si>
  <si>
    <t>Go to - Master1</t>
  </si>
  <si>
    <t>Go to - Sheet Index</t>
  </si>
  <si>
    <t>Ctrl+h=Print Sheet, Ctrl+f=Print F.no.16</t>
  </si>
  <si>
    <t>Go to Sheet Index</t>
  </si>
  <si>
    <t>Steps</t>
  </si>
  <si>
    <t>1. Fill the Master Sheet</t>
  </si>
  <si>
    <t xml:space="preserve">MASTER SHEET FOR FORM NO. 16 </t>
  </si>
  <si>
    <t>2. Go to Sheet Index and Proceed</t>
  </si>
  <si>
    <t>suri.ashwani@rediffmail.com</t>
  </si>
  <si>
    <t xml:space="preserve">Name </t>
  </si>
  <si>
    <t>APR 11</t>
  </si>
  <si>
    <t>MAY 11</t>
  </si>
  <si>
    <t>JUN 11</t>
  </si>
  <si>
    <t>JUL 11</t>
  </si>
  <si>
    <t>AUG 11</t>
  </si>
  <si>
    <t>SEP 11</t>
  </si>
  <si>
    <t>OCT 11</t>
  </si>
  <si>
    <t>NOV 11</t>
  </si>
  <si>
    <t>DEC 11</t>
  </si>
  <si>
    <t>JAN 12</t>
  </si>
  <si>
    <t>FEB 12</t>
  </si>
  <si>
    <t>MAR 12</t>
  </si>
  <si>
    <t>sheet before 31.03.2012</t>
  </si>
  <si>
    <t>JUN'11</t>
  </si>
  <si>
    <t>SEP'11</t>
  </si>
  <si>
    <t>DEC'11</t>
  </si>
  <si>
    <t>MAR'12</t>
  </si>
  <si>
    <t>*** Suri's  Taxmaster fy1112- 1.0-25.11.11***</t>
  </si>
  <si>
    <t>2012-13</t>
  </si>
  <si>
    <t>31/03/2012</t>
  </si>
  <si>
    <t>U.s 80CCC/80CCD</t>
  </si>
  <si>
    <t>u/s 80CCF</t>
  </si>
  <si>
    <t xml:space="preserve">      (b) section 80CCC /80CCD</t>
  </si>
  <si>
    <t xml:space="preserve">      (c) section 80CCF</t>
  </si>
  <si>
    <t>Downloaded from AllBankingSolutions.com</t>
  </si>
  <si>
    <t>Developed by :  Ashwani Suri - suri.ashwani@rediffmail.com</t>
  </si>
  <si>
    <t>Disclaimer : This is a free tool.  All efforts have been made so that it can be of use to the maximum users and is accurate as far as possible.  However, in case, any inaccuracy is found, neither AllBankingSolutions.com nor the developer of the tool will be responsible for any loss or inconvenience caused on this account.</t>
  </si>
  <si>
    <t>For calculation of Income Tax and Printing of F.no. 16</t>
  </si>
  <si>
    <t>IF YOU WANT TO PRINT F.NO. 16 - Fill data in master sheet else leave master sheet blank</t>
  </si>
  <si>
    <t>Go to Sheet Index - Fill Name and click "Create New Sheet"</t>
  </si>
  <si>
    <t>P.S. Enable Macros for running this utility</t>
  </si>
  <si>
    <t>Go to the created sheet - fill data and get IT calculations</t>
  </si>
  <si>
    <t>AAAAAAAAAA</t>
  </si>
  <si>
    <t>BBBBBBBBBB</t>
  </si>
  <si>
    <t>CCCCC</t>
  </si>
  <si>
    <t>DDDDD</t>
  </si>
  <si>
    <t>EEEEE</t>
  </si>
  <si>
    <t>FFFFF</t>
  </si>
  <si>
    <t>SURI</t>
  </si>
  <si>
    <t>Go to - Instructions</t>
  </si>
  <si>
    <r>
      <t xml:space="preserve">FORM NO. 16  </t>
    </r>
    <r>
      <rPr>
        <sz val="11"/>
        <color indexed="9"/>
        <rFont val="Calibri"/>
        <family val="2"/>
      </rPr>
      <t>[See rule 31(1)(a)]  Part A</t>
    </r>
  </si>
  <si>
    <r>
      <t>Summary of tax deducted at source</t>
    </r>
    <r>
      <rPr>
        <sz val="11"/>
        <color indexed="9"/>
        <rFont val="Calibri"/>
        <family val="2"/>
      </rPr>
      <t xml:space="preserve"> </t>
    </r>
  </si>
  <si>
    <r>
      <t xml:space="preserve">7.  </t>
    </r>
    <r>
      <rPr>
        <i/>
        <sz val="10"/>
        <color indexed="9"/>
        <rFont val="Arial"/>
        <family val="2"/>
      </rPr>
      <t>Add</t>
    </r>
    <r>
      <rPr>
        <sz val="11"/>
        <color indexed="9"/>
        <rFont val="Calibri"/>
        <family val="2"/>
      </rPr>
      <t xml:space="preserve"> : Any other income reported by 
     the  employee </t>
    </r>
  </si>
  <si>
    <r>
      <t xml:space="preserve">15.  Relief under section 89 </t>
    </r>
    <r>
      <rPr>
        <sz val="8"/>
        <color indexed="9"/>
        <rFont val="Arial"/>
        <family val="2"/>
      </rPr>
      <t xml:space="preserve">(attach details)  </t>
    </r>
  </si>
  <si>
    <t>Install any Laser Printer ( Say HP 1020) - if not installed in the computer</t>
  </si>
  <si>
    <t>Good Luck</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</si>
</sst>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dd/mm/yyyy;@"/>
  </numFmts>
  <fonts count="112">
    <font>
      <sz val="11"/>
      <color theme="1"/>
      <name val="Calibri"/>
      <family val="2"/>
    </font>
    <font>
      <sz val="11"/>
      <color indexed="8"/>
      <name val="Calibri"/>
      <family val="2"/>
    </font>
    <font>
      <b/>
      <sz val="10"/>
      <name val="Arial"/>
      <family val="2"/>
    </font>
    <font>
      <b/>
      <i/>
      <sz val="11"/>
      <color indexed="9"/>
      <name val="Calibri"/>
      <family val="2"/>
    </font>
    <font>
      <b/>
      <i/>
      <sz val="11"/>
      <name val="Calibri"/>
      <family val="2"/>
    </font>
    <font>
      <b/>
      <sz val="18"/>
      <color indexed="9"/>
      <name val="Calibri"/>
      <family val="2"/>
    </font>
    <font>
      <sz val="8"/>
      <name val="Calibri"/>
      <family val="2"/>
    </font>
    <font>
      <b/>
      <sz val="11"/>
      <name val="Calibri"/>
      <family val="2"/>
    </font>
    <font>
      <b/>
      <sz val="11"/>
      <color indexed="39"/>
      <name val="Arial Black"/>
      <family val="2"/>
    </font>
    <font>
      <b/>
      <sz val="11"/>
      <color indexed="10"/>
      <name val="Arial Black"/>
      <family val="2"/>
    </font>
    <font>
      <sz val="11"/>
      <name val="Calibri"/>
      <family val="2"/>
    </font>
    <font>
      <b/>
      <sz val="12"/>
      <name val="Calibri"/>
      <family val="2"/>
    </font>
    <font>
      <b/>
      <sz val="14"/>
      <color indexed="8"/>
      <name val="Comic Sans MS"/>
      <family val="4"/>
    </font>
    <font>
      <b/>
      <sz val="14"/>
      <color indexed="10"/>
      <name val="Comic Sans MS"/>
      <family val="4"/>
    </font>
    <font>
      <i/>
      <sz val="10"/>
      <color indexed="9"/>
      <name val="Arial"/>
      <family val="2"/>
    </font>
    <font>
      <sz val="10"/>
      <name val="Arial"/>
      <family val="2"/>
    </font>
    <font>
      <sz val="11"/>
      <color indexed="9"/>
      <name val="Calibri"/>
      <family val="2"/>
    </font>
    <font>
      <sz val="8"/>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11"/>
      <color indexed="13"/>
      <name val="Calibri"/>
      <family val="2"/>
    </font>
    <font>
      <sz val="11"/>
      <color indexed="9"/>
      <name val="Rupee Foradian"/>
      <family val="2"/>
    </font>
    <font>
      <i/>
      <sz val="10"/>
      <color indexed="9"/>
      <name val="Times New Roman"/>
      <family val="1"/>
    </font>
    <font>
      <b/>
      <u val="single"/>
      <sz val="11"/>
      <name val="Calibri"/>
      <family val="2"/>
    </font>
    <font>
      <b/>
      <sz val="10"/>
      <color indexed="9"/>
      <name val="Arial"/>
      <family val="2"/>
    </font>
    <font>
      <b/>
      <sz val="14"/>
      <color indexed="9"/>
      <name val="Calibri"/>
      <family val="2"/>
    </font>
    <font>
      <b/>
      <u val="single"/>
      <sz val="11"/>
      <color indexed="12"/>
      <name val="Calibri"/>
      <family val="2"/>
    </font>
    <font>
      <sz val="11"/>
      <color indexed="12"/>
      <name val="Calibri"/>
      <family val="2"/>
    </font>
    <font>
      <sz val="9"/>
      <color indexed="9"/>
      <name val="Arial"/>
      <family val="2"/>
    </font>
    <font>
      <b/>
      <sz val="11"/>
      <color indexed="9"/>
      <name val="Rupee Foradian"/>
      <family val="2"/>
    </font>
    <font>
      <b/>
      <sz val="9"/>
      <color indexed="10"/>
      <name val="Arial"/>
      <family val="2"/>
    </font>
    <font>
      <b/>
      <sz val="10"/>
      <color indexed="8"/>
      <name val="MetaPlusLF"/>
      <family val="0"/>
    </font>
    <font>
      <b/>
      <sz val="26"/>
      <color indexed="9"/>
      <name val="Arial"/>
      <family val="2"/>
    </font>
    <font>
      <b/>
      <sz val="14"/>
      <color indexed="31"/>
      <name val="MetaPlusLF"/>
      <family val="0"/>
    </font>
    <font>
      <b/>
      <sz val="12"/>
      <color indexed="8"/>
      <name val="MetaPlusLF"/>
      <family val="2"/>
    </font>
    <font>
      <sz val="12"/>
      <color indexed="8"/>
      <name val="MetaPlusLF"/>
      <family val="2"/>
    </font>
    <font>
      <b/>
      <sz val="16"/>
      <color indexed="8"/>
      <name val="MetaPlusLF"/>
      <family val="0"/>
    </font>
    <font>
      <sz val="16"/>
      <color indexed="8"/>
      <name val="MetaPlusLF"/>
      <family val="0"/>
    </font>
    <font>
      <b/>
      <sz val="18"/>
      <color indexed="8"/>
      <name val="MetaPlusLF"/>
      <family val="2"/>
    </font>
    <font>
      <b/>
      <sz val="9"/>
      <color indexed="30"/>
      <name val="Arial"/>
      <family val="2"/>
    </font>
    <font>
      <b/>
      <sz val="10"/>
      <color indexed="30"/>
      <name val="MetaPlusLF"/>
      <family val="2"/>
    </font>
    <font>
      <b/>
      <sz val="14"/>
      <color indexed="9"/>
      <name val="Arial"/>
      <family val="2"/>
    </font>
    <font>
      <sz val="10"/>
      <color indexed="9"/>
      <name val="Arial"/>
      <family val="2"/>
    </font>
    <font>
      <b/>
      <sz val="9"/>
      <color indexed="9"/>
      <name val="Arial"/>
      <family val="2"/>
    </font>
    <font>
      <sz val="28"/>
      <color indexed="10"/>
      <name val="Calibri"/>
      <family val="2"/>
    </font>
    <font>
      <u val="single"/>
      <sz val="12"/>
      <color indexed="10"/>
      <name val="Cooper Black"/>
      <family val="1"/>
    </font>
    <font>
      <sz val="12"/>
      <color indexed="10"/>
      <name val="Cooper Black"/>
      <family val="1"/>
    </font>
    <font>
      <b/>
      <sz val="14"/>
      <color indexed="56"/>
      <name val="MetaPlusLF"/>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1"/>
      <color rgb="FFFFFF00"/>
      <name val="Calibri"/>
      <family val="2"/>
    </font>
    <font>
      <sz val="11"/>
      <color theme="0"/>
      <name val="Rupee Foradian"/>
      <family val="2"/>
    </font>
    <font>
      <i/>
      <sz val="10"/>
      <color theme="0"/>
      <name val="Arial"/>
      <family val="2"/>
    </font>
    <font>
      <i/>
      <sz val="10"/>
      <color theme="0"/>
      <name val="Times New Roman"/>
      <family val="1"/>
    </font>
    <font>
      <b/>
      <sz val="10"/>
      <color theme="0"/>
      <name val="Arial"/>
      <family val="2"/>
    </font>
    <font>
      <b/>
      <sz val="14"/>
      <color theme="0"/>
      <name val="Calibri"/>
      <family val="2"/>
    </font>
    <font>
      <b/>
      <u val="single"/>
      <sz val="11"/>
      <color theme="10"/>
      <name val="Calibri"/>
      <family val="2"/>
    </font>
    <font>
      <sz val="11"/>
      <color theme="10"/>
      <name val="Calibri"/>
      <family val="2"/>
    </font>
    <font>
      <sz val="9"/>
      <color theme="0"/>
      <name val="Arial"/>
      <family val="2"/>
    </font>
    <font>
      <b/>
      <sz val="11"/>
      <color theme="0"/>
      <name val="Rupee Foradian"/>
      <family val="2"/>
    </font>
    <font>
      <b/>
      <sz val="9"/>
      <color rgb="FFFF0000"/>
      <name val="Arial"/>
      <family val="2"/>
    </font>
    <font>
      <b/>
      <sz val="10"/>
      <color theme="1"/>
      <name val="MetaPlusLF"/>
      <family val="0"/>
    </font>
    <font>
      <b/>
      <sz val="26"/>
      <color theme="0"/>
      <name val="Arial"/>
      <family val="2"/>
    </font>
    <font>
      <b/>
      <sz val="14"/>
      <color theme="4" tint="0.7999799847602844"/>
      <name val="MetaPlusLF"/>
      <family val="0"/>
    </font>
    <font>
      <b/>
      <sz val="12"/>
      <color theme="1"/>
      <name val="MetaPlusLF"/>
      <family val="2"/>
    </font>
    <font>
      <sz val="12"/>
      <color theme="1"/>
      <name val="MetaPlusLF"/>
      <family val="2"/>
    </font>
    <font>
      <b/>
      <sz val="16"/>
      <color theme="1"/>
      <name val="MetaPlusLF"/>
      <family val="0"/>
    </font>
    <font>
      <sz val="16"/>
      <color theme="1"/>
      <name val="MetaPlusLF"/>
      <family val="0"/>
    </font>
    <font>
      <b/>
      <sz val="18"/>
      <color theme="1"/>
      <name val="MetaPlusLF"/>
      <family val="2"/>
    </font>
    <font>
      <b/>
      <sz val="9"/>
      <color rgb="FF0033CC"/>
      <name val="Arial"/>
      <family val="2"/>
    </font>
    <font>
      <b/>
      <sz val="10"/>
      <color rgb="FF0033CC"/>
      <name val="MetaPlusLF"/>
      <family val="2"/>
    </font>
    <font>
      <b/>
      <sz val="14"/>
      <color rgb="FF002060"/>
      <name val="MetaPlusLF"/>
      <family val="2"/>
    </font>
    <font>
      <sz val="28"/>
      <color rgb="FFFF0000"/>
      <name val="Calibri"/>
      <family val="2"/>
    </font>
    <font>
      <u val="single"/>
      <sz val="12"/>
      <color rgb="FFFF0000"/>
      <name val="Cooper Black"/>
      <family val="1"/>
    </font>
    <font>
      <sz val="12"/>
      <color rgb="FFFF0000"/>
      <name val="Cooper Black"/>
      <family val="1"/>
    </font>
    <font>
      <b/>
      <sz val="9"/>
      <color theme="0"/>
      <name val="Arial"/>
      <family val="2"/>
    </font>
    <font>
      <sz val="10"/>
      <color theme="0"/>
      <name val="Arial"/>
      <family val="2"/>
    </font>
    <font>
      <b/>
      <sz val="14"/>
      <color theme="0"/>
      <name val="Arial"/>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65"/>
        <bgColor indexed="64"/>
      </patternFill>
    </fill>
    <fill>
      <patternFill patternType="solid">
        <fgColor rgb="FFFFFECE"/>
        <bgColor indexed="64"/>
      </patternFill>
    </fill>
    <fill>
      <patternFill patternType="solid">
        <fgColor theme="0" tint="-0.24997000396251678"/>
        <bgColor indexed="64"/>
      </patternFill>
    </fill>
    <fill>
      <patternFill patternType="solid">
        <fgColor theme="4" tint="-0.4999699890613556"/>
        <bgColor indexed="64"/>
      </patternFill>
    </fill>
    <fill>
      <patternFill patternType="solid">
        <fgColor theme="3" tint="0.5999900102615356"/>
        <bgColor indexed="64"/>
      </patternFill>
    </fill>
    <fill>
      <patternFill patternType="solid">
        <fgColor theme="9" tint="-0.4999699890613556"/>
        <bgColor indexed="64"/>
      </patternFill>
    </fill>
    <fill>
      <patternFill patternType="lightUp">
        <fgColor theme="9" tint="0.7999799847602844"/>
        <bgColor theme="6" tint="0.3999499976634979"/>
      </patternFill>
    </fill>
    <fill>
      <patternFill patternType="solid">
        <fgColor theme="0" tint="-0.04997999966144562"/>
        <bgColor indexed="64"/>
      </patternFill>
    </fill>
    <fill>
      <gradientFill type="path">
        <stop position="0">
          <color theme="6"/>
        </stop>
        <stop position="1">
          <color rgb="FFFFFF00"/>
        </stop>
      </gradientFill>
    </fill>
    <fill>
      <gradientFill type="path">
        <stop position="0">
          <color theme="6"/>
        </stop>
        <stop position="1">
          <color rgb="FFFFFF00"/>
        </stop>
      </gradientFill>
    </fill>
    <fill>
      <patternFill patternType="solid">
        <fgColor indexed="15"/>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color indexed="63"/>
      </right>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FFFF00"/>
      </left>
      <right style="thin">
        <color rgb="FFFFFF00"/>
      </right>
      <top style="thin">
        <color rgb="FFFFFF00"/>
      </top>
      <bottom style="thin">
        <color rgb="FFFFFF00"/>
      </bottom>
    </border>
    <border>
      <left style="thin">
        <color rgb="FFFFFF00"/>
      </left>
      <right style="thin"/>
      <top style="thin">
        <color rgb="FFFFFF00"/>
      </top>
      <bottom style="thin">
        <color rgb="FFFFFF00"/>
      </bottom>
    </border>
    <border>
      <left/>
      <right style="thin">
        <color rgb="FFFFFF00"/>
      </right>
      <top>
        <color indexed="63"/>
      </top>
      <bottom style="thin">
        <color rgb="FFFFFF00"/>
      </bottom>
    </border>
    <border>
      <left style="thin">
        <color rgb="FFFFFF00"/>
      </left>
      <right/>
      <top>
        <color indexed="63"/>
      </top>
      <bottom style="thin">
        <color rgb="FFFFFF00"/>
      </bottom>
    </border>
    <border>
      <left/>
      <right style="thin">
        <color rgb="FFFFFF00"/>
      </right>
      <top style="thin">
        <color rgb="FFFFFF00"/>
      </top>
      <bottom style="thin">
        <color rgb="FFFFFF00"/>
      </bottom>
    </border>
    <border>
      <left>
        <color indexed="63"/>
      </left>
      <right/>
      <top style="thin">
        <color rgb="FFFFFF00"/>
      </top>
      <bottom style="thin">
        <color rgb="FFFFFF00"/>
      </bottom>
    </border>
    <border>
      <left style="thin">
        <color rgb="FFFFFF00"/>
      </left>
      <right style="thin">
        <color rgb="FFFFFF00"/>
      </right>
      <top>
        <color indexed="63"/>
      </top>
      <bottom style="thin">
        <color rgb="FFFFFF00"/>
      </bottom>
    </border>
    <border>
      <left>
        <color indexed="63"/>
      </left>
      <right style="thin">
        <color rgb="FFFFFF00"/>
      </right>
      <top>
        <color indexed="63"/>
      </top>
      <bottom>
        <color indexed="63"/>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color rgb="FF00B0F0"/>
      </left>
      <right>
        <color indexed="63"/>
      </right>
      <top>
        <color indexed="63"/>
      </top>
      <bottom>
        <color indexed="63"/>
      </bottom>
    </border>
    <border>
      <left>
        <color indexed="63"/>
      </left>
      <right>
        <color indexed="63"/>
      </right>
      <top style="double">
        <color rgb="FF00B0F0"/>
      </top>
      <bottom>
        <color indexed="63"/>
      </bottom>
    </border>
    <border>
      <left>
        <color indexed="63"/>
      </left>
      <right style="double">
        <color rgb="FF00B0F0"/>
      </right>
      <top style="double">
        <color rgb="FF00B0F0"/>
      </top>
      <bottom>
        <color indexed="63"/>
      </bottom>
    </border>
    <border>
      <left>
        <color indexed="63"/>
      </left>
      <right style="double">
        <color rgb="FF00B0F0"/>
      </right>
      <top>
        <color indexed="63"/>
      </top>
      <bottom>
        <color indexed="63"/>
      </bottom>
    </border>
    <border>
      <left style="double">
        <color rgb="FF00B0F0"/>
      </left>
      <right>
        <color indexed="63"/>
      </right>
      <top style="double">
        <color rgb="FF00B0F0"/>
      </top>
      <bottom>
        <color indexed="63"/>
      </bottom>
    </border>
    <border>
      <left style="double">
        <color rgb="FF00B0F0"/>
      </left>
      <right>
        <color indexed="63"/>
      </right>
      <top>
        <color indexed="63"/>
      </top>
      <bottom style="thin"/>
    </border>
    <border>
      <left>
        <color indexed="63"/>
      </left>
      <right style="double">
        <color rgb="FF00B0F0"/>
      </right>
      <top>
        <color indexed="63"/>
      </top>
      <bottom style="thin"/>
    </border>
    <border>
      <left style="double">
        <color theme="3" tint="0.5999600291252136"/>
      </left>
      <right>
        <color indexed="63"/>
      </right>
      <top style="double">
        <color theme="3" tint="0.5999600291252136"/>
      </top>
      <bottom style="double">
        <color theme="3" tint="0.5999600291252136"/>
      </bottom>
    </border>
    <border>
      <left>
        <color indexed="63"/>
      </left>
      <right>
        <color indexed="63"/>
      </right>
      <top style="double">
        <color theme="3" tint="0.5999600291252136"/>
      </top>
      <bottom style="double">
        <color theme="3" tint="0.5999600291252136"/>
      </bottom>
    </border>
    <border>
      <left>
        <color indexed="63"/>
      </left>
      <right style="double">
        <color theme="3" tint="0.5999600291252136"/>
      </right>
      <top style="double">
        <color theme="3" tint="0.5999600291252136"/>
      </top>
      <bottom style="double">
        <color theme="3" tint="0.5999600291252136"/>
      </bottom>
    </border>
    <border>
      <left style="double">
        <color theme="5" tint="-0.24993999302387238"/>
      </left>
      <right>
        <color indexed="63"/>
      </right>
      <top style="double">
        <color theme="5" tint="-0.24993999302387238"/>
      </top>
      <bottom>
        <color indexed="63"/>
      </bottom>
    </border>
    <border>
      <left>
        <color indexed="63"/>
      </left>
      <right>
        <color indexed="63"/>
      </right>
      <top style="double">
        <color theme="5" tint="-0.24993999302387238"/>
      </top>
      <bottom>
        <color indexed="63"/>
      </bottom>
    </border>
    <border>
      <left>
        <color indexed="63"/>
      </left>
      <right style="double">
        <color theme="5" tint="-0.24993999302387238"/>
      </right>
      <top style="double">
        <color theme="5" tint="-0.24993999302387238"/>
      </top>
      <bottom>
        <color indexed="63"/>
      </bottom>
    </border>
    <border>
      <left style="double">
        <color theme="9" tint="-0.24993999302387238"/>
      </left>
      <right>
        <color indexed="63"/>
      </right>
      <top style="double">
        <color theme="9" tint="-0.24993999302387238"/>
      </top>
      <bottom style="double">
        <color theme="9" tint="-0.24993999302387238"/>
      </bottom>
    </border>
    <border>
      <left>
        <color indexed="63"/>
      </left>
      <right>
        <color indexed="63"/>
      </right>
      <top style="double">
        <color theme="9" tint="-0.24993999302387238"/>
      </top>
      <bottom style="double">
        <color theme="9" tint="-0.24993999302387238"/>
      </bottom>
    </border>
    <border>
      <left>
        <color indexed="63"/>
      </left>
      <right style="double">
        <color theme="9" tint="-0.24993999302387238"/>
      </right>
      <top style="double">
        <color theme="9" tint="-0.24993999302387238"/>
      </top>
      <bottom style="double">
        <color theme="9" tint="-0.24993999302387238"/>
      </bottom>
    </border>
    <border>
      <left style="double">
        <color theme="5" tint="-0.24993999302387238"/>
      </left>
      <right>
        <color indexed="63"/>
      </right>
      <top style="double">
        <color theme="5" tint="-0.24993999302387238"/>
      </top>
      <bottom style="double">
        <color theme="5" tint="-0.24993999302387238"/>
      </bottom>
    </border>
    <border>
      <left>
        <color indexed="63"/>
      </left>
      <right>
        <color indexed="63"/>
      </right>
      <top style="double">
        <color theme="5" tint="-0.24993999302387238"/>
      </top>
      <bottom style="double">
        <color theme="5" tint="-0.24993999302387238"/>
      </bottom>
    </border>
    <border>
      <left>
        <color indexed="63"/>
      </left>
      <right style="double">
        <color theme="5" tint="-0.24993999302387238"/>
      </right>
      <top style="double">
        <color theme="5" tint="-0.24993999302387238"/>
      </top>
      <bottom style="double">
        <color theme="5" tint="-0.24993999302387238"/>
      </bottom>
    </border>
    <border>
      <left style="double">
        <color rgb="FF00B0F0"/>
      </left>
      <right>
        <color indexed="63"/>
      </right>
      <top style="double">
        <color rgb="FF00B0F0"/>
      </top>
      <bottom style="double">
        <color rgb="FF00B0F0"/>
      </bottom>
    </border>
    <border>
      <left>
        <color indexed="63"/>
      </left>
      <right>
        <color indexed="63"/>
      </right>
      <top style="double">
        <color rgb="FF00B0F0"/>
      </top>
      <bottom style="double">
        <color rgb="FF00B0F0"/>
      </bottom>
    </border>
    <border>
      <left>
        <color indexed="63"/>
      </left>
      <right style="double">
        <color rgb="FF00B0F0"/>
      </right>
      <top style="double">
        <color rgb="FF00B0F0"/>
      </top>
      <bottom style="double">
        <color rgb="FF00B0F0"/>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1" fillId="32" borderId="7" applyNumberFormat="0" applyFont="0" applyAlignment="0" applyProtection="0"/>
    <xf numFmtId="0" fontId="78" fillId="27" borderId="8" applyNumberFormat="0" applyAlignment="0" applyProtection="0"/>
    <xf numFmtId="9" fontId="1"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06">
    <xf numFmtId="0" fontId="0" fillId="0" borderId="0" xfId="0" applyFont="1" applyAlignment="1">
      <alignment/>
    </xf>
    <xf numFmtId="0" fontId="0" fillId="33" borderId="0" xfId="0" applyFill="1" applyAlignment="1">
      <alignment/>
    </xf>
    <xf numFmtId="0" fontId="0" fillId="34" borderId="10" xfId="0" applyFill="1" applyBorder="1" applyAlignment="1" applyProtection="1">
      <alignment/>
      <protection locked="0"/>
    </xf>
    <xf numFmtId="0" fontId="0" fillId="35" borderId="0" xfId="0" applyFill="1" applyAlignment="1">
      <alignment/>
    </xf>
    <xf numFmtId="0" fontId="0" fillId="36" borderId="10" xfId="0" applyFill="1" applyBorder="1" applyAlignment="1">
      <alignment/>
    </xf>
    <xf numFmtId="0" fontId="0" fillId="37" borderId="0" xfId="0" applyFill="1" applyAlignment="1">
      <alignment/>
    </xf>
    <xf numFmtId="0" fontId="2" fillId="35" borderId="0" xfId="0" applyFont="1" applyFill="1" applyAlignment="1">
      <alignment horizontal="center"/>
    </xf>
    <xf numFmtId="0" fontId="2" fillId="33" borderId="0" xfId="0" applyFont="1" applyFill="1" applyAlignment="1">
      <alignment horizontal="center"/>
    </xf>
    <xf numFmtId="0" fontId="5" fillId="35" borderId="0" xfId="0" applyFont="1" applyFill="1" applyAlignment="1">
      <alignment/>
    </xf>
    <xf numFmtId="0" fontId="0" fillId="37" borderId="10" xfId="0" applyFill="1" applyBorder="1" applyAlignment="1">
      <alignment/>
    </xf>
    <xf numFmtId="2" fontId="0" fillId="37" borderId="10" xfId="0" applyNumberFormat="1" applyFill="1" applyBorder="1" applyAlignment="1">
      <alignment/>
    </xf>
    <xf numFmtId="0" fontId="0" fillId="37" borderId="11" xfId="0" applyFill="1" applyBorder="1" applyAlignment="1" applyProtection="1">
      <alignment/>
      <protection/>
    </xf>
    <xf numFmtId="0" fontId="0" fillId="37" borderId="12" xfId="0" applyFill="1" applyBorder="1" applyAlignment="1" applyProtection="1">
      <alignment/>
      <protection/>
    </xf>
    <xf numFmtId="49" fontId="0" fillId="38" borderId="10" xfId="0" applyNumberFormat="1" applyFill="1" applyBorder="1" applyAlignment="1">
      <alignment vertical="top" wrapText="1"/>
    </xf>
    <xf numFmtId="0" fontId="0" fillId="39" borderId="13" xfId="0" applyFill="1" applyBorder="1" applyAlignment="1">
      <alignment/>
    </xf>
    <xf numFmtId="0" fontId="0" fillId="39" borderId="14" xfId="0" applyFill="1" applyBorder="1" applyAlignment="1">
      <alignment/>
    </xf>
    <xf numFmtId="0" fontId="0" fillId="39" borderId="10" xfId="0" applyFill="1" applyBorder="1" applyAlignment="1">
      <alignment/>
    </xf>
    <xf numFmtId="0" fontId="0" fillId="37" borderId="0" xfId="0" applyFill="1" applyAlignment="1">
      <alignment horizontal="center"/>
    </xf>
    <xf numFmtId="0" fontId="0" fillId="39" borderId="15" xfId="0" applyFill="1" applyBorder="1" applyAlignment="1" applyProtection="1">
      <alignment shrinkToFit="1"/>
      <protection/>
    </xf>
    <xf numFmtId="2" fontId="0" fillId="33" borderId="16" xfId="0" applyNumberFormat="1" applyFill="1" applyBorder="1" applyAlignment="1">
      <alignment/>
    </xf>
    <xf numFmtId="0" fontId="0" fillId="33" borderId="17" xfId="0" applyFill="1" applyBorder="1" applyAlignment="1">
      <alignment/>
    </xf>
    <xf numFmtId="0" fontId="0" fillId="40" borderId="0" xfId="0" applyFill="1" applyAlignment="1">
      <alignment/>
    </xf>
    <xf numFmtId="0" fontId="0" fillId="33" borderId="0" xfId="0" applyFill="1" applyAlignment="1" applyProtection="1">
      <alignment/>
      <protection hidden="1"/>
    </xf>
    <xf numFmtId="0" fontId="82" fillId="38" borderId="14" xfId="0" applyFont="1" applyFill="1" applyBorder="1" applyAlignment="1" applyProtection="1">
      <alignment vertical="top" wrapText="1"/>
      <protection hidden="1"/>
    </xf>
    <xf numFmtId="0" fontId="82" fillId="38" borderId="10" xfId="0" applyFont="1" applyFill="1" applyBorder="1" applyAlignment="1" applyProtection="1">
      <alignment vertical="top" wrapText="1"/>
      <protection hidden="1"/>
    </xf>
    <xf numFmtId="0" fontId="0" fillId="33" borderId="0" xfId="0" applyFill="1" applyAlignment="1" applyProtection="1">
      <alignment vertical="top" wrapText="1"/>
      <protection hidden="1"/>
    </xf>
    <xf numFmtId="49" fontId="0" fillId="38" borderId="10" xfId="0" applyNumberFormat="1" applyFill="1" applyBorder="1" applyAlignment="1" applyProtection="1">
      <alignment vertical="top" wrapText="1"/>
      <protection hidden="1"/>
    </xf>
    <xf numFmtId="0" fontId="0" fillId="34" borderId="10" xfId="0" applyFill="1" applyBorder="1" applyAlignment="1" applyProtection="1">
      <alignment/>
      <protection hidden="1" locked="0"/>
    </xf>
    <xf numFmtId="0" fontId="0" fillId="41" borderId="10" xfId="0" applyFill="1" applyBorder="1" applyAlignment="1" applyProtection="1">
      <alignment vertical="top" wrapText="1"/>
      <protection hidden="1"/>
    </xf>
    <xf numFmtId="0" fontId="0" fillId="39" borderId="10" xfId="0" applyFill="1" applyBorder="1" applyAlignment="1" applyProtection="1">
      <alignment/>
      <protection hidden="1" locked="0"/>
    </xf>
    <xf numFmtId="0" fontId="0" fillId="42" borderId="10" xfId="0" applyFill="1" applyBorder="1" applyAlignment="1" applyProtection="1">
      <alignment/>
      <protection hidden="1"/>
    </xf>
    <xf numFmtId="49" fontId="0" fillId="39" borderId="10" xfId="0" applyNumberFormat="1" applyFill="1" applyBorder="1" applyAlignment="1" applyProtection="1">
      <alignment vertical="top" wrapText="1"/>
      <protection hidden="1" locked="0"/>
    </xf>
    <xf numFmtId="0" fontId="0" fillId="38" borderId="10" xfId="0" applyFill="1" applyBorder="1" applyAlignment="1" applyProtection="1">
      <alignment vertical="top" wrapText="1"/>
      <protection hidden="1"/>
    </xf>
    <xf numFmtId="0" fontId="0" fillId="41" borderId="13" xfId="0" applyFill="1" applyBorder="1" applyAlignment="1" applyProtection="1">
      <alignment vertical="top" wrapText="1"/>
      <protection hidden="1"/>
    </xf>
    <xf numFmtId="0" fontId="0" fillId="41" borderId="10" xfId="0" applyFill="1" applyBorder="1" applyAlignment="1" applyProtection="1">
      <alignment/>
      <protection hidden="1"/>
    </xf>
    <xf numFmtId="0" fontId="0" fillId="38" borderId="10" xfId="0" applyFill="1" applyBorder="1" applyAlignment="1" applyProtection="1">
      <alignment/>
      <protection hidden="1"/>
    </xf>
    <xf numFmtId="0" fontId="0" fillId="39" borderId="10" xfId="0" applyFill="1" applyBorder="1" applyAlignment="1" applyProtection="1">
      <alignment/>
      <protection hidden="1" locked="0"/>
    </xf>
    <xf numFmtId="0" fontId="83" fillId="42" borderId="10" xfId="0" applyFont="1" applyFill="1" applyBorder="1" applyAlignment="1" applyProtection="1">
      <alignment/>
      <protection hidden="1"/>
    </xf>
    <xf numFmtId="0" fontId="0" fillId="38" borderId="0" xfId="0" applyFill="1" applyBorder="1" applyAlignment="1" applyProtection="1">
      <alignment/>
      <protection hidden="1"/>
    </xf>
    <xf numFmtId="0" fontId="0" fillId="41" borderId="0" xfId="0" applyFill="1" applyBorder="1" applyAlignment="1" applyProtection="1">
      <alignment/>
      <protection hidden="1"/>
    </xf>
    <xf numFmtId="0" fontId="0" fillId="39" borderId="10" xfId="0" applyFill="1" applyBorder="1" applyAlignment="1" applyProtection="1">
      <alignment/>
      <protection hidden="1"/>
    </xf>
    <xf numFmtId="0" fontId="0" fillId="36" borderId="0" xfId="0" applyFill="1" applyAlignment="1" applyProtection="1">
      <alignment/>
      <protection hidden="1"/>
    </xf>
    <xf numFmtId="0" fontId="0" fillId="43" borderId="0" xfId="0" applyFill="1" applyAlignment="1" applyProtection="1">
      <alignment/>
      <protection hidden="1"/>
    </xf>
    <xf numFmtId="0" fontId="0" fillId="38" borderId="16" xfId="0" applyFill="1" applyBorder="1" applyAlignment="1" applyProtection="1">
      <alignment/>
      <protection hidden="1"/>
    </xf>
    <xf numFmtId="0" fontId="0" fillId="38" borderId="18" xfId="0" applyFill="1" applyBorder="1" applyAlignment="1" applyProtection="1">
      <alignment/>
      <protection hidden="1"/>
    </xf>
    <xf numFmtId="0" fontId="0" fillId="38" borderId="17" xfId="0" applyFill="1" applyBorder="1" applyAlignment="1" applyProtection="1">
      <alignment/>
      <protection hidden="1"/>
    </xf>
    <xf numFmtId="0" fontId="0" fillId="38" borderId="14" xfId="0" applyFill="1" applyBorder="1" applyAlignment="1" applyProtection="1">
      <alignment/>
      <protection hidden="1"/>
    </xf>
    <xf numFmtId="0" fontId="0" fillId="39" borderId="10" xfId="0" applyFill="1" applyBorder="1" applyAlignment="1" applyProtection="1">
      <alignment/>
      <protection hidden="1"/>
    </xf>
    <xf numFmtId="0" fontId="83" fillId="42" borderId="19" xfId="0" applyFont="1" applyFill="1" applyBorder="1" applyAlignment="1" applyProtection="1">
      <alignment/>
      <protection hidden="1"/>
    </xf>
    <xf numFmtId="0" fontId="83" fillId="42" borderId="20" xfId="0" applyFont="1" applyFill="1" applyBorder="1" applyAlignment="1" applyProtection="1">
      <alignment/>
      <protection hidden="1"/>
    </xf>
    <xf numFmtId="0" fontId="83" fillId="42" borderId="21" xfId="0" applyFont="1" applyFill="1" applyBorder="1" applyAlignment="1" applyProtection="1">
      <alignment/>
      <protection hidden="1"/>
    </xf>
    <xf numFmtId="0" fontId="83" fillId="42" borderId="22" xfId="0" applyFont="1" applyFill="1" applyBorder="1" applyAlignment="1" applyProtection="1">
      <alignment/>
      <protection hidden="1"/>
    </xf>
    <xf numFmtId="0" fontId="83" fillId="42" borderId="0" xfId="0" applyFont="1" applyFill="1" applyBorder="1" applyAlignment="1" applyProtection="1">
      <alignment/>
      <protection hidden="1"/>
    </xf>
    <xf numFmtId="0" fontId="83" fillId="42" borderId="23" xfId="0" applyFont="1" applyFill="1" applyBorder="1" applyAlignment="1" applyProtection="1">
      <alignment/>
      <protection hidden="1"/>
    </xf>
    <xf numFmtId="0" fontId="80" fillId="41" borderId="10" xfId="0" applyFont="1" applyFill="1" applyBorder="1" applyAlignment="1" applyProtection="1">
      <alignment/>
      <protection hidden="1"/>
    </xf>
    <xf numFmtId="0" fontId="80" fillId="43" borderId="0" xfId="0" applyFont="1" applyFill="1" applyAlignment="1" applyProtection="1">
      <alignment/>
      <protection hidden="1"/>
    </xf>
    <xf numFmtId="0" fontId="83" fillId="42" borderId="24" xfId="0" applyFont="1" applyFill="1" applyBorder="1" applyAlignment="1" applyProtection="1">
      <alignment/>
      <protection hidden="1"/>
    </xf>
    <xf numFmtId="0" fontId="83" fillId="42" borderId="25" xfId="0" applyFont="1" applyFill="1" applyBorder="1" applyAlignment="1" applyProtection="1">
      <alignment/>
      <protection hidden="1"/>
    </xf>
    <xf numFmtId="0" fontId="83" fillId="42" borderId="26" xfId="0" applyFont="1" applyFill="1" applyBorder="1" applyAlignment="1" applyProtection="1">
      <alignment/>
      <protection hidden="1"/>
    </xf>
    <xf numFmtId="0" fontId="80" fillId="42" borderId="10" xfId="0" applyFont="1" applyFill="1" applyBorder="1" applyAlignment="1" applyProtection="1">
      <alignment/>
      <protection hidden="1"/>
    </xf>
    <xf numFmtId="0" fontId="82" fillId="38" borderId="15" xfId="0" applyFont="1" applyFill="1" applyBorder="1" applyAlignment="1" applyProtection="1">
      <alignment vertical="top" wrapText="1"/>
      <protection hidden="1"/>
    </xf>
    <xf numFmtId="0" fontId="0" fillId="34" borderId="16" xfId="0" applyFill="1" applyBorder="1" applyAlignment="1" applyProtection="1">
      <alignment/>
      <protection hidden="1" locked="0"/>
    </xf>
    <xf numFmtId="0" fontId="82" fillId="38" borderId="12" xfId="0" applyFont="1" applyFill="1" applyBorder="1" applyAlignment="1" applyProtection="1">
      <alignment vertical="top" wrapText="1"/>
      <protection hidden="1"/>
    </xf>
    <xf numFmtId="0" fontId="0" fillId="34" borderId="17" xfId="0" applyFill="1" applyBorder="1" applyAlignment="1" applyProtection="1">
      <alignment/>
      <protection hidden="1" locked="0"/>
    </xf>
    <xf numFmtId="0" fontId="0" fillId="34" borderId="27" xfId="0" applyFill="1" applyBorder="1" applyAlignment="1" applyProtection="1">
      <alignment/>
      <protection hidden="1" locked="0"/>
    </xf>
    <xf numFmtId="0" fontId="0" fillId="36" borderId="28" xfId="0" applyFill="1" applyBorder="1" applyAlignment="1" applyProtection="1">
      <alignment/>
      <protection hidden="1"/>
    </xf>
    <xf numFmtId="0" fontId="0" fillId="33" borderId="29" xfId="0" applyFill="1" applyBorder="1" applyAlignment="1" applyProtection="1">
      <alignment/>
      <protection hidden="1"/>
    </xf>
    <xf numFmtId="0" fontId="0" fillId="41" borderId="13" xfId="0" applyFill="1" applyBorder="1" applyAlignment="1" applyProtection="1">
      <alignment/>
      <protection hidden="1"/>
    </xf>
    <xf numFmtId="0" fontId="0" fillId="41" borderId="14" xfId="0" applyFill="1" applyBorder="1" applyAlignment="1" applyProtection="1">
      <alignment/>
      <protection hidden="1"/>
    </xf>
    <xf numFmtId="0" fontId="82" fillId="38" borderId="27" xfId="0" applyFont="1" applyFill="1" applyBorder="1" applyAlignment="1" applyProtection="1">
      <alignment vertical="top" wrapText="1"/>
      <protection hidden="1"/>
    </xf>
    <xf numFmtId="0" fontId="3" fillId="35" borderId="30" xfId="0" applyFont="1" applyFill="1" applyBorder="1" applyAlignment="1" applyProtection="1">
      <alignment vertical="center"/>
      <protection hidden="1"/>
    </xf>
    <xf numFmtId="0" fontId="3" fillId="35" borderId="31" xfId="0" applyFont="1" applyFill="1" applyBorder="1" applyAlignment="1" applyProtection="1">
      <alignment vertical="center"/>
      <protection hidden="1"/>
    </xf>
    <xf numFmtId="0" fontId="3" fillId="35" borderId="32" xfId="0" applyFont="1" applyFill="1" applyBorder="1" applyAlignment="1" applyProtection="1">
      <alignment vertical="center"/>
      <protection hidden="1"/>
    </xf>
    <xf numFmtId="0" fontId="3" fillId="35" borderId="33" xfId="0" applyFont="1" applyFill="1" applyBorder="1" applyAlignment="1" applyProtection="1">
      <alignment vertical="center"/>
      <protection hidden="1"/>
    </xf>
    <xf numFmtId="0" fontId="3" fillId="35" borderId="34" xfId="0" applyFont="1" applyFill="1" applyBorder="1" applyAlignment="1" applyProtection="1">
      <alignment vertical="center"/>
      <protection hidden="1"/>
    </xf>
    <xf numFmtId="0" fontId="10" fillId="34" borderId="10" xfId="0" applyFont="1" applyFill="1" applyBorder="1" applyAlignment="1" applyProtection="1">
      <alignment/>
      <protection hidden="1" locked="0"/>
    </xf>
    <xf numFmtId="0" fontId="64" fillId="39" borderId="29" xfId="0" applyFont="1" applyFill="1" applyBorder="1" applyAlignment="1" applyProtection="1">
      <alignment vertical="center"/>
      <protection hidden="1"/>
    </xf>
    <xf numFmtId="0" fontId="84" fillId="39" borderId="10" xfId="0" applyFont="1" applyFill="1" applyBorder="1" applyAlignment="1" applyProtection="1">
      <alignment horizontal="center" vertical="center"/>
      <protection hidden="1"/>
    </xf>
    <xf numFmtId="0" fontId="85" fillId="39" borderId="0" xfId="0" applyFont="1" applyFill="1" applyAlignment="1" applyProtection="1">
      <alignment vertical="center"/>
      <protection hidden="1"/>
    </xf>
    <xf numFmtId="0" fontId="86" fillId="39" borderId="0" xfId="0" applyFont="1" applyFill="1" applyAlignment="1" applyProtection="1">
      <alignment vertical="center"/>
      <protection hidden="1"/>
    </xf>
    <xf numFmtId="0" fontId="0" fillId="44" borderId="0" xfId="0" applyFill="1" applyAlignment="1">
      <alignment/>
    </xf>
    <xf numFmtId="1" fontId="0" fillId="44" borderId="0" xfId="0" applyNumberFormat="1" applyFill="1" applyAlignment="1">
      <alignment/>
    </xf>
    <xf numFmtId="10" fontId="0" fillId="44" borderId="0" xfId="0" applyNumberFormat="1" applyFill="1" applyAlignment="1">
      <alignment/>
    </xf>
    <xf numFmtId="0" fontId="0" fillId="44" borderId="10" xfId="0" applyFill="1" applyBorder="1" applyAlignment="1" applyProtection="1">
      <alignment/>
      <protection locked="0"/>
    </xf>
    <xf numFmtId="49" fontId="0" fillId="44" borderId="10" xfId="0" applyNumberFormat="1" applyFill="1" applyBorder="1" applyAlignment="1" applyProtection="1">
      <alignment horizontal="center"/>
      <protection locked="0"/>
    </xf>
    <xf numFmtId="0" fontId="10" fillId="45" borderId="10" xfId="0" applyFont="1" applyFill="1" applyBorder="1" applyAlignment="1" applyProtection="1">
      <alignment/>
      <protection hidden="1"/>
    </xf>
    <xf numFmtId="49" fontId="10" fillId="45" borderId="10" xfId="0" applyNumberFormat="1" applyFont="1" applyFill="1" applyBorder="1" applyAlignment="1" applyProtection="1">
      <alignment horizontal="right"/>
      <protection hidden="1"/>
    </xf>
    <xf numFmtId="0" fontId="0" fillId="44" borderId="0" xfId="0" applyFill="1" applyAlignment="1" applyProtection="1">
      <alignment/>
      <protection hidden="1"/>
    </xf>
    <xf numFmtId="0" fontId="0" fillId="44" borderId="0" xfId="0" applyFill="1" applyAlignment="1" applyProtection="1">
      <alignment vertical="top" wrapText="1"/>
      <protection hidden="1"/>
    </xf>
    <xf numFmtId="1" fontId="0" fillId="44" borderId="0" xfId="0" applyNumberFormat="1" applyFill="1" applyAlignment="1" applyProtection="1">
      <alignment/>
      <protection hidden="1"/>
    </xf>
    <xf numFmtId="0" fontId="3" fillId="35" borderId="35" xfId="0" applyFont="1" applyFill="1" applyBorder="1" applyAlignment="1" applyProtection="1">
      <alignment vertical="center"/>
      <protection hidden="1"/>
    </xf>
    <xf numFmtId="0" fontId="3" fillId="35" borderId="36" xfId="0" applyFont="1" applyFill="1" applyBorder="1" applyAlignment="1" applyProtection="1">
      <alignment vertical="center"/>
      <protection hidden="1"/>
    </xf>
    <xf numFmtId="0" fontId="0" fillId="40" borderId="0" xfId="0" applyFill="1" applyAlignment="1">
      <alignment vertical="center"/>
    </xf>
    <xf numFmtId="0" fontId="0" fillId="40" borderId="37" xfId="0" applyFill="1" applyBorder="1" applyAlignment="1">
      <alignment vertical="center"/>
    </xf>
    <xf numFmtId="0" fontId="3" fillId="40" borderId="0" xfId="0" applyFont="1" applyFill="1" applyBorder="1" applyAlignment="1" applyProtection="1">
      <alignment vertical="center"/>
      <protection hidden="1"/>
    </xf>
    <xf numFmtId="0" fontId="0" fillId="39" borderId="10" xfId="0" applyFont="1" applyFill="1" applyBorder="1" applyAlignment="1" applyProtection="1">
      <alignment/>
      <protection hidden="1" locked="0"/>
    </xf>
    <xf numFmtId="0" fontId="10" fillId="46" borderId="0" xfId="0" applyFont="1" applyFill="1" applyAlignment="1">
      <alignment/>
    </xf>
    <xf numFmtId="0" fontId="74" fillId="46" borderId="0" xfId="53" applyFill="1" applyAlignment="1" applyProtection="1">
      <alignment/>
      <protection/>
    </xf>
    <xf numFmtId="0" fontId="10" fillId="46" borderId="0" xfId="53" applyFont="1" applyFill="1" applyAlignment="1" applyProtection="1">
      <alignment/>
      <protection/>
    </xf>
    <xf numFmtId="0" fontId="11" fillId="42" borderId="21" xfId="53" applyFont="1" applyFill="1" applyBorder="1" applyAlignment="1" applyProtection="1">
      <alignment horizontal="center"/>
      <protection locked="0"/>
    </xf>
    <xf numFmtId="0" fontId="39" fillId="0" borderId="38" xfId="0" applyFont="1" applyFill="1" applyBorder="1" applyAlignment="1" applyProtection="1">
      <alignment horizontal="center"/>
      <protection locked="0"/>
    </xf>
    <xf numFmtId="0" fontId="74" fillId="0" borderId="38" xfId="53" applyFill="1" applyBorder="1" applyAlignment="1" applyProtection="1">
      <alignment horizontal="center"/>
      <protection locked="0"/>
    </xf>
    <xf numFmtId="0" fontId="7" fillId="46" borderId="0" xfId="0" applyFont="1" applyFill="1" applyAlignment="1">
      <alignment/>
    </xf>
    <xf numFmtId="0" fontId="67" fillId="40" borderId="0" xfId="0" applyFont="1" applyFill="1" applyAlignment="1">
      <alignment/>
    </xf>
    <xf numFmtId="0" fontId="80" fillId="37" borderId="0" xfId="0" applyFont="1" applyFill="1" applyAlignment="1">
      <alignment/>
    </xf>
    <xf numFmtId="0" fontId="64" fillId="40" borderId="0" xfId="0" applyFont="1" applyFill="1" applyAlignment="1">
      <alignment/>
    </xf>
    <xf numFmtId="0" fontId="64" fillId="35" borderId="0" xfId="0" applyFont="1" applyFill="1" applyAlignment="1">
      <alignment/>
    </xf>
    <xf numFmtId="0" fontId="87" fillId="40" borderId="0" xfId="0" applyFont="1" applyFill="1" applyAlignment="1">
      <alignment horizontal="center"/>
    </xf>
    <xf numFmtId="0" fontId="88" fillId="47" borderId="0" xfId="0" applyFont="1" applyFill="1" applyAlignment="1">
      <alignment/>
    </xf>
    <xf numFmtId="0" fontId="64" fillId="47" borderId="0" xfId="0" applyFont="1" applyFill="1" applyAlignment="1">
      <alignment/>
    </xf>
    <xf numFmtId="0" fontId="89" fillId="46" borderId="0" xfId="53" applyFont="1" applyFill="1" applyAlignment="1" applyProtection="1">
      <alignment horizontal="center"/>
      <protection/>
    </xf>
    <xf numFmtId="0" fontId="74" fillId="0" borderId="19" xfId="53" applyFill="1" applyBorder="1" applyAlignment="1" applyProtection="1">
      <alignment horizontal="center"/>
      <protection locked="0"/>
    </xf>
    <xf numFmtId="0" fontId="90" fillId="4" borderId="10" xfId="53" applyFont="1" applyFill="1" applyBorder="1" applyAlignment="1" applyProtection="1">
      <alignment horizontal="center" vertical="center"/>
      <protection/>
    </xf>
    <xf numFmtId="0" fontId="7" fillId="42" borderId="10" xfId="0" applyFont="1" applyFill="1" applyBorder="1" applyAlignment="1" applyProtection="1">
      <alignment horizontal="center" vertical="center"/>
      <protection locked="0"/>
    </xf>
    <xf numFmtId="0" fontId="11" fillId="48" borderId="10" xfId="53" applyFont="1" applyFill="1" applyBorder="1" applyAlignment="1" applyProtection="1">
      <alignment horizontal="center" vertical="center"/>
      <protection/>
    </xf>
    <xf numFmtId="0" fontId="64" fillId="39" borderId="0" xfId="0" applyFont="1" applyFill="1" applyAlignment="1" applyProtection="1">
      <alignment vertical="center"/>
      <protection hidden="1"/>
    </xf>
    <xf numFmtId="0" fontId="64" fillId="39" borderId="39" xfId="0" applyFont="1" applyFill="1" applyBorder="1" applyAlignment="1" applyProtection="1">
      <alignment vertical="center"/>
      <protection hidden="1"/>
    </xf>
    <xf numFmtId="0" fontId="64" fillId="39" borderId="28" xfId="0" applyFont="1" applyFill="1" applyBorder="1" applyAlignment="1" applyProtection="1">
      <alignment vertical="center"/>
      <protection hidden="1"/>
    </xf>
    <xf numFmtId="0" fontId="64" fillId="39" borderId="15" xfId="0" applyFont="1" applyFill="1" applyBorder="1" applyAlignment="1" applyProtection="1">
      <alignment vertical="center"/>
      <protection hidden="1"/>
    </xf>
    <xf numFmtId="0" fontId="64" fillId="39" borderId="11" xfId="0" applyFont="1" applyFill="1" applyBorder="1" applyAlignment="1" applyProtection="1">
      <alignment vertical="center"/>
      <protection hidden="1"/>
    </xf>
    <xf numFmtId="0" fontId="67" fillId="39" borderId="0" xfId="0" applyFont="1" applyFill="1" applyAlignment="1" applyProtection="1">
      <alignment vertical="center"/>
      <protection hidden="1"/>
    </xf>
    <xf numFmtId="0" fontId="91" fillId="39" borderId="0" xfId="0" applyFont="1" applyFill="1" applyAlignment="1" applyProtection="1">
      <alignment vertical="center"/>
      <protection hidden="1"/>
    </xf>
    <xf numFmtId="0" fontId="64" fillId="39" borderId="27" xfId="0" applyFont="1" applyFill="1" applyBorder="1" applyAlignment="1" applyProtection="1">
      <alignment vertical="center"/>
      <protection hidden="1"/>
    </xf>
    <xf numFmtId="0" fontId="92" fillId="39" borderId="18" xfId="0" applyFont="1" applyFill="1" applyBorder="1" applyAlignment="1" applyProtection="1">
      <alignment horizontal="center" vertical="center"/>
      <protection hidden="1"/>
    </xf>
    <xf numFmtId="0" fontId="67" fillId="39" borderId="18" xfId="0" applyFont="1" applyFill="1" applyBorder="1" applyAlignment="1" applyProtection="1">
      <alignment vertical="center"/>
      <protection hidden="1"/>
    </xf>
    <xf numFmtId="0" fontId="64" fillId="39" borderId="40" xfId="0" applyFont="1" applyFill="1" applyBorder="1" applyAlignment="1" applyProtection="1">
      <alignment vertical="center"/>
      <protection hidden="1"/>
    </xf>
    <xf numFmtId="0" fontId="64" fillId="39" borderId="41" xfId="0" applyFont="1" applyFill="1" applyBorder="1" applyAlignment="1" applyProtection="1">
      <alignment vertical="center"/>
      <protection hidden="1"/>
    </xf>
    <xf numFmtId="0" fontId="64" fillId="39" borderId="0" xfId="0" applyFont="1" applyFill="1" applyBorder="1" applyAlignment="1" applyProtection="1">
      <alignment vertical="center"/>
      <protection hidden="1"/>
    </xf>
    <xf numFmtId="0" fontId="83" fillId="44" borderId="0" xfId="0" applyFont="1" applyFill="1" applyAlignment="1" applyProtection="1">
      <alignment/>
      <protection hidden="1"/>
    </xf>
    <xf numFmtId="0" fontId="81" fillId="44" borderId="0" xfId="0" applyFont="1" applyFill="1" applyAlignment="1" applyProtection="1">
      <alignment/>
      <protection hidden="1"/>
    </xf>
    <xf numFmtId="0" fontId="81" fillId="44" borderId="0" xfId="0" applyFont="1" applyFill="1" applyAlignment="1" applyProtection="1">
      <alignment vertical="top" wrapText="1"/>
      <protection hidden="1"/>
    </xf>
    <xf numFmtId="14" fontId="0" fillId="39" borderId="0" xfId="0" applyNumberFormat="1" applyFill="1" applyAlignment="1">
      <alignment shrinkToFit="1"/>
    </xf>
    <xf numFmtId="0" fontId="0" fillId="42" borderId="13" xfId="0" applyFill="1" applyBorder="1" applyAlignment="1" applyProtection="1">
      <alignment/>
      <protection hidden="1"/>
    </xf>
    <xf numFmtId="0" fontId="0" fillId="42" borderId="14" xfId="0" applyFill="1" applyBorder="1" applyAlignment="1" applyProtection="1">
      <alignment/>
      <protection hidden="1"/>
    </xf>
    <xf numFmtId="0" fontId="0" fillId="42" borderId="10" xfId="0" applyFill="1" applyBorder="1" applyAlignment="1" applyProtection="1">
      <alignment/>
      <protection hidden="1" locked="0"/>
    </xf>
    <xf numFmtId="49" fontId="0" fillId="44" borderId="0" xfId="0" applyNumberFormat="1" applyFill="1" applyAlignment="1" applyProtection="1">
      <alignment/>
      <protection locked="0"/>
    </xf>
    <xf numFmtId="49" fontId="0" fillId="44" borderId="10" xfId="0" applyNumberFormat="1" applyFill="1" applyBorder="1" applyAlignment="1" applyProtection="1">
      <alignment/>
      <protection locked="0"/>
    </xf>
    <xf numFmtId="0" fontId="0" fillId="39" borderId="0" xfId="0" applyFill="1" applyAlignment="1" applyProtection="1">
      <alignment/>
      <protection/>
    </xf>
    <xf numFmtId="0" fontId="93" fillId="0" borderId="0" xfId="0" applyFont="1" applyAlignment="1">
      <alignment/>
    </xf>
    <xf numFmtId="0" fontId="94" fillId="39" borderId="0" xfId="0" applyFont="1" applyFill="1" applyAlignment="1" applyProtection="1">
      <alignment/>
      <protection/>
    </xf>
    <xf numFmtId="0" fontId="0" fillId="49" borderId="42" xfId="0" applyFill="1" applyBorder="1" applyAlignment="1" applyProtection="1">
      <alignment/>
      <protection/>
    </xf>
    <xf numFmtId="0" fontId="0" fillId="49" borderId="0" xfId="0" applyFill="1" applyBorder="1" applyAlignment="1" applyProtection="1">
      <alignment/>
      <protection/>
    </xf>
    <xf numFmtId="0" fontId="0" fillId="49" borderId="43" xfId="0" applyFill="1" applyBorder="1" applyAlignment="1" applyProtection="1">
      <alignment/>
      <protection/>
    </xf>
    <xf numFmtId="0" fontId="0" fillId="49" borderId="44" xfId="0" applyFill="1" applyBorder="1" applyAlignment="1" applyProtection="1">
      <alignment/>
      <protection/>
    </xf>
    <xf numFmtId="0" fontId="0" fillId="49" borderId="45" xfId="0" applyFill="1" applyBorder="1" applyAlignment="1" applyProtection="1">
      <alignment/>
      <protection/>
    </xf>
    <xf numFmtId="0" fontId="0" fillId="50" borderId="42" xfId="0" applyFill="1" applyBorder="1" applyAlignment="1" applyProtection="1">
      <alignment/>
      <protection/>
    </xf>
    <xf numFmtId="0" fontId="0" fillId="50" borderId="0" xfId="0" applyFill="1" applyBorder="1" applyAlignment="1" applyProtection="1">
      <alignment/>
      <protection/>
    </xf>
    <xf numFmtId="0" fontId="0" fillId="50" borderId="45" xfId="0" applyFill="1" applyBorder="1" applyAlignment="1" applyProtection="1">
      <alignment/>
      <protection/>
    </xf>
    <xf numFmtId="0" fontId="2" fillId="42" borderId="16" xfId="0" applyFont="1" applyFill="1" applyBorder="1" applyAlignment="1" applyProtection="1">
      <alignment/>
      <protection/>
    </xf>
    <xf numFmtId="0" fontId="15" fillId="42" borderId="18" xfId="0" applyFont="1" applyFill="1" applyBorder="1" applyAlignment="1" applyProtection="1">
      <alignment/>
      <protection/>
    </xf>
    <xf numFmtId="0" fontId="15" fillId="42" borderId="17" xfId="0" applyFont="1" applyFill="1" applyBorder="1" applyAlignment="1" applyProtection="1">
      <alignment/>
      <protection/>
    </xf>
    <xf numFmtId="0" fontId="0" fillId="39" borderId="0" xfId="0" applyFill="1" applyAlignment="1">
      <alignment/>
    </xf>
    <xf numFmtId="0" fontId="64" fillId="44" borderId="0" xfId="0" applyFont="1" applyFill="1" applyAlignment="1" applyProtection="1">
      <alignment/>
      <protection hidden="1"/>
    </xf>
    <xf numFmtId="0" fontId="64" fillId="44" borderId="0" xfId="0" applyFont="1" applyFill="1" applyAlignment="1" applyProtection="1">
      <alignment vertical="top" wrapText="1"/>
      <protection hidden="1"/>
    </xf>
    <xf numFmtId="0" fontId="95" fillId="49" borderId="46" xfId="0" applyFont="1" applyFill="1" applyBorder="1" applyAlignment="1" applyProtection="1">
      <alignment horizontal="center" vertical="center"/>
      <protection/>
    </xf>
    <xf numFmtId="0" fontId="95" fillId="49" borderId="43" xfId="0" applyFont="1" applyFill="1" applyBorder="1" applyAlignment="1" applyProtection="1">
      <alignment horizontal="center" vertical="center"/>
      <protection/>
    </xf>
    <xf numFmtId="0" fontId="95" fillId="49" borderId="44" xfId="0" applyFont="1" applyFill="1" applyBorder="1" applyAlignment="1" applyProtection="1">
      <alignment horizontal="center" vertical="center"/>
      <protection/>
    </xf>
    <xf numFmtId="0" fontId="95" fillId="49" borderId="42" xfId="0" applyFont="1" applyFill="1" applyBorder="1" applyAlignment="1" applyProtection="1">
      <alignment horizontal="center" vertical="center"/>
      <protection/>
    </xf>
    <xf numFmtId="0" fontId="95" fillId="49" borderId="0" xfId="0" applyFont="1" applyFill="1" applyBorder="1" applyAlignment="1" applyProtection="1">
      <alignment horizontal="center" vertical="center"/>
      <protection/>
    </xf>
    <xf numFmtId="0" fontId="95" fillId="49" borderId="45" xfId="0" applyFont="1" applyFill="1" applyBorder="1" applyAlignment="1" applyProtection="1">
      <alignment horizontal="center" vertical="center"/>
      <protection/>
    </xf>
    <xf numFmtId="0" fontId="95" fillId="49" borderId="47" xfId="0" applyFont="1" applyFill="1" applyBorder="1" applyAlignment="1" applyProtection="1">
      <alignment horizontal="center" vertical="center"/>
      <protection/>
    </xf>
    <xf numFmtId="0" fontId="95" fillId="49" borderId="11" xfId="0" applyFont="1" applyFill="1" applyBorder="1" applyAlignment="1" applyProtection="1">
      <alignment horizontal="center" vertical="center"/>
      <protection/>
    </xf>
    <xf numFmtId="0" fontId="95" fillId="49" borderId="48" xfId="0" applyFont="1" applyFill="1" applyBorder="1" applyAlignment="1" applyProtection="1">
      <alignment horizontal="center" vertical="center"/>
      <protection/>
    </xf>
    <xf numFmtId="0" fontId="94" fillId="50" borderId="49" xfId="0" applyFont="1" applyFill="1" applyBorder="1" applyAlignment="1" applyProtection="1">
      <alignment/>
      <protection/>
    </xf>
    <xf numFmtId="0" fontId="94" fillId="0" borderId="50" xfId="0" applyFont="1" applyBorder="1" applyAlignment="1">
      <alignment/>
    </xf>
    <xf numFmtId="0" fontId="0" fillId="0" borderId="50" xfId="0" applyBorder="1" applyAlignment="1">
      <alignment/>
    </xf>
    <xf numFmtId="0" fontId="0" fillId="0" borderId="51" xfId="0" applyBorder="1" applyAlignment="1">
      <alignment/>
    </xf>
    <xf numFmtId="0" fontId="96" fillId="49" borderId="0" xfId="0" applyFont="1" applyFill="1" applyBorder="1" applyAlignment="1" applyProtection="1">
      <alignment horizontal="center" vertical="center"/>
      <protection/>
    </xf>
    <xf numFmtId="0" fontId="96" fillId="0" borderId="0" xfId="0" applyFont="1" applyBorder="1" applyAlignment="1">
      <alignment horizontal="center" vertical="center"/>
    </xf>
    <xf numFmtId="0" fontId="96" fillId="0" borderId="43" xfId="0" applyFont="1" applyBorder="1" applyAlignment="1">
      <alignment horizontal="center" vertical="center"/>
    </xf>
    <xf numFmtId="0" fontId="96" fillId="0" borderId="0" xfId="0" applyFont="1" applyAlignment="1">
      <alignment horizontal="center" vertical="center"/>
    </xf>
    <xf numFmtId="49" fontId="97" fillId="51" borderId="52" xfId="0" applyNumberFormat="1" applyFont="1" applyFill="1" applyBorder="1" applyAlignment="1" applyProtection="1">
      <alignment horizontal="center" vertical="center"/>
      <protection/>
    </xf>
    <xf numFmtId="49" fontId="97" fillId="51" borderId="53" xfId="0" applyNumberFormat="1" applyFont="1" applyFill="1" applyBorder="1" applyAlignment="1" applyProtection="1">
      <alignment horizontal="center" vertical="center"/>
      <protection/>
    </xf>
    <xf numFmtId="0" fontId="98" fillId="51" borderId="53" xfId="0" applyFont="1" applyFill="1" applyBorder="1" applyAlignment="1" applyProtection="1">
      <alignment horizontal="center"/>
      <protection/>
    </xf>
    <xf numFmtId="0" fontId="98" fillId="51" borderId="54" xfId="0" applyFont="1" applyFill="1" applyBorder="1" applyAlignment="1" applyProtection="1">
      <alignment horizontal="center"/>
      <protection/>
    </xf>
    <xf numFmtId="0" fontId="99" fillId="52" borderId="55" xfId="0" applyFont="1" applyFill="1" applyBorder="1" applyAlignment="1" applyProtection="1">
      <alignment horizontal="center" vertical="center"/>
      <protection/>
    </xf>
    <xf numFmtId="0" fontId="99" fillId="53" borderId="56" xfId="0" applyFont="1" applyFill="1" applyBorder="1" applyAlignment="1" applyProtection="1">
      <alignment horizontal="center" vertical="center"/>
      <protection/>
    </xf>
    <xf numFmtId="0" fontId="100" fillId="0" borderId="56" xfId="0" applyFont="1" applyBorder="1" applyAlignment="1" applyProtection="1">
      <alignment horizontal="center" vertical="center"/>
      <protection/>
    </xf>
    <xf numFmtId="0" fontId="100" fillId="0" borderId="57" xfId="0" applyFont="1" applyBorder="1" applyAlignment="1" applyProtection="1">
      <alignment horizontal="center" vertical="center"/>
      <protection/>
    </xf>
    <xf numFmtId="2" fontId="101" fillId="54" borderId="58" xfId="0" applyNumberFormat="1" applyFont="1" applyFill="1" applyBorder="1" applyAlignment="1" applyProtection="1">
      <alignment horizontal="center" vertical="center"/>
      <protection/>
    </xf>
    <xf numFmtId="2" fontId="101" fillId="54" borderId="59" xfId="0" applyNumberFormat="1" applyFont="1" applyFill="1" applyBorder="1" applyAlignment="1" applyProtection="1">
      <alignment horizontal="center" vertical="center"/>
      <protection/>
    </xf>
    <xf numFmtId="2" fontId="101" fillId="54" borderId="60" xfId="0" applyNumberFormat="1" applyFont="1" applyFill="1" applyBorder="1" applyAlignment="1" applyProtection="1">
      <alignment horizontal="center" vertical="center"/>
      <protection/>
    </xf>
    <xf numFmtId="0" fontId="102" fillId="42" borderId="61" xfId="0" applyFont="1" applyFill="1" applyBorder="1" applyAlignment="1">
      <alignment horizontal="left" vertical="top" wrapText="1"/>
    </xf>
    <xf numFmtId="0" fontId="103" fillId="42" borderId="62" xfId="0" applyFont="1" applyFill="1" applyBorder="1" applyAlignment="1">
      <alignment horizontal="left"/>
    </xf>
    <xf numFmtId="0" fontId="103" fillId="42" borderId="63" xfId="0" applyFont="1" applyFill="1" applyBorder="1" applyAlignment="1">
      <alignment horizontal="left"/>
    </xf>
    <xf numFmtId="2" fontId="104" fillId="54" borderId="58" xfId="0" applyNumberFormat="1" applyFont="1" applyFill="1" applyBorder="1" applyAlignment="1" applyProtection="1">
      <alignment horizontal="center" vertical="center"/>
      <protection/>
    </xf>
    <xf numFmtId="2" fontId="104" fillId="54" borderId="59" xfId="0" applyNumberFormat="1" applyFont="1" applyFill="1" applyBorder="1" applyAlignment="1" applyProtection="1">
      <alignment horizontal="center" vertical="center"/>
      <protection/>
    </xf>
    <xf numFmtId="2" fontId="104" fillId="54" borderId="60" xfId="0" applyNumberFormat="1" applyFont="1" applyFill="1" applyBorder="1" applyAlignment="1" applyProtection="1">
      <alignment horizontal="center" vertical="center"/>
      <protection/>
    </xf>
    <xf numFmtId="0" fontId="0" fillId="36" borderId="15" xfId="0" applyFill="1" applyBorder="1" applyAlignment="1">
      <alignment horizontal="center"/>
    </xf>
    <xf numFmtId="0" fontId="0" fillId="36" borderId="11" xfId="0" applyFill="1" applyBorder="1" applyAlignment="1">
      <alignment horizontal="center"/>
    </xf>
    <xf numFmtId="49" fontId="0" fillId="44" borderId="15" xfId="0" applyNumberFormat="1" applyFill="1" applyBorder="1" applyAlignment="1" applyProtection="1">
      <alignment horizontal="center"/>
      <protection locked="0"/>
    </xf>
    <xf numFmtId="49" fontId="0" fillId="44" borderId="11" xfId="0" applyNumberFormat="1" applyFill="1" applyBorder="1" applyAlignment="1" applyProtection="1">
      <alignment horizontal="center"/>
      <protection locked="0"/>
    </xf>
    <xf numFmtId="49" fontId="0" fillId="44" borderId="12" xfId="0" applyNumberFormat="1" applyFill="1" applyBorder="1" applyAlignment="1" applyProtection="1">
      <alignment horizontal="center"/>
      <protection locked="0"/>
    </xf>
    <xf numFmtId="0" fontId="2" fillId="36" borderId="11" xfId="0" applyFont="1" applyFill="1" applyBorder="1" applyAlignment="1">
      <alignment horizontal="center"/>
    </xf>
    <xf numFmtId="17" fontId="0" fillId="36" borderId="40" xfId="0" applyNumberFormat="1" applyFill="1" applyBorder="1" applyAlignment="1">
      <alignment horizontal="center"/>
    </xf>
    <xf numFmtId="0" fontId="0" fillId="36" borderId="0" xfId="0" applyFill="1" applyBorder="1" applyAlignment="1">
      <alignment horizontal="center"/>
    </xf>
    <xf numFmtId="49" fontId="0" fillId="44" borderId="16" xfId="0" applyNumberFormat="1" applyFill="1" applyBorder="1" applyAlignment="1" applyProtection="1" quotePrefix="1">
      <alignment horizontal="center"/>
      <protection locked="0"/>
    </xf>
    <xf numFmtId="49" fontId="0" fillId="44" borderId="18" xfId="0" applyNumberFormat="1" applyFill="1" applyBorder="1" applyAlignment="1" applyProtection="1">
      <alignment horizontal="center"/>
      <protection locked="0"/>
    </xf>
    <xf numFmtId="49" fontId="0" fillId="44" borderId="17" xfId="0" applyNumberFormat="1" applyFill="1" applyBorder="1" applyAlignment="1" applyProtection="1">
      <alignment horizontal="center"/>
      <protection locked="0"/>
    </xf>
    <xf numFmtId="16" fontId="0" fillId="36" borderId="40" xfId="0" applyNumberFormat="1" applyFill="1" applyBorder="1" applyAlignment="1">
      <alignment horizontal="center"/>
    </xf>
    <xf numFmtId="0" fontId="0" fillId="36" borderId="40" xfId="0" applyFill="1" applyBorder="1" applyAlignment="1">
      <alignment horizontal="center"/>
    </xf>
    <xf numFmtId="0" fontId="80" fillId="37" borderId="16" xfId="0" applyFont="1" applyFill="1" applyBorder="1" applyAlignment="1">
      <alignment horizontal="right"/>
    </xf>
    <xf numFmtId="0" fontId="80" fillId="37" borderId="18" xfId="0" applyFont="1" applyFill="1" applyBorder="1" applyAlignment="1">
      <alignment horizontal="right"/>
    </xf>
    <xf numFmtId="0" fontId="0" fillId="36" borderId="16" xfId="0" applyFill="1" applyBorder="1" applyAlignment="1">
      <alignment/>
    </xf>
    <xf numFmtId="0" fontId="0" fillId="36" borderId="18" xfId="0" applyFill="1" applyBorder="1" applyAlignment="1">
      <alignment/>
    </xf>
    <xf numFmtId="0" fontId="0" fillId="36" borderId="17" xfId="0" applyFill="1" applyBorder="1" applyAlignment="1">
      <alignment/>
    </xf>
    <xf numFmtId="0" fontId="0" fillId="36" borderId="39" xfId="0" applyFill="1" applyBorder="1" applyAlignment="1">
      <alignment horizontal="center"/>
    </xf>
    <xf numFmtId="0" fontId="0" fillId="36" borderId="28" xfId="0" applyFill="1" applyBorder="1" applyAlignment="1">
      <alignment horizontal="center"/>
    </xf>
    <xf numFmtId="0" fontId="0" fillId="36" borderId="29" xfId="0" applyFill="1" applyBorder="1" applyAlignment="1">
      <alignment horizontal="center"/>
    </xf>
    <xf numFmtId="0" fontId="80" fillId="36" borderId="28" xfId="0" applyFont="1" applyFill="1" applyBorder="1" applyAlignment="1">
      <alignment horizontal="right"/>
    </xf>
    <xf numFmtId="0" fontId="80" fillId="44" borderId="28" xfId="0" applyFont="1" applyFill="1" applyBorder="1" applyAlignment="1">
      <alignment horizontal="right"/>
    </xf>
    <xf numFmtId="0" fontId="80" fillId="36" borderId="16" xfId="0" applyFont="1" applyFill="1" applyBorder="1" applyAlignment="1">
      <alignment horizontal="right"/>
    </xf>
    <xf numFmtId="0" fontId="80" fillId="44" borderId="18" xfId="0" applyFont="1" applyFill="1" applyBorder="1" applyAlignment="1">
      <alignment horizontal="right"/>
    </xf>
    <xf numFmtId="0" fontId="80" fillId="44" borderId="17" xfId="0" applyFont="1" applyFill="1" applyBorder="1" applyAlignment="1">
      <alignment horizontal="right"/>
    </xf>
    <xf numFmtId="0" fontId="80" fillId="36" borderId="0" xfId="0" applyFont="1" applyFill="1" applyBorder="1" applyAlignment="1">
      <alignment horizontal="right"/>
    </xf>
    <xf numFmtId="0" fontId="80" fillId="44" borderId="0" xfId="0" applyFont="1" applyFill="1" applyAlignment="1">
      <alignment horizontal="right"/>
    </xf>
    <xf numFmtId="0" fontId="80" fillId="37" borderId="17" xfId="0" applyFont="1" applyFill="1" applyBorder="1" applyAlignment="1">
      <alignment horizontal="right"/>
    </xf>
    <xf numFmtId="0" fontId="0" fillId="34" borderId="16" xfId="0" applyFill="1" applyBorder="1" applyAlignment="1" applyProtection="1">
      <alignment/>
      <protection locked="0"/>
    </xf>
    <xf numFmtId="0" fontId="0" fillId="34" borderId="18" xfId="0" applyFill="1" applyBorder="1" applyAlignment="1" applyProtection="1">
      <alignment/>
      <protection locked="0"/>
    </xf>
    <xf numFmtId="0" fontId="0" fillId="44" borderId="17" xfId="0" applyFill="1" applyBorder="1" applyAlignment="1" applyProtection="1">
      <alignment/>
      <protection locked="0"/>
    </xf>
    <xf numFmtId="0" fontId="0" fillId="44" borderId="18" xfId="0" applyFill="1" applyBorder="1" applyAlignment="1" applyProtection="1">
      <alignment/>
      <protection locked="0"/>
    </xf>
    <xf numFmtId="0" fontId="0" fillId="39" borderId="39" xfId="0" applyFill="1" applyBorder="1" applyAlignment="1" applyProtection="1">
      <alignment/>
      <protection locked="0"/>
    </xf>
    <xf numFmtId="0" fontId="0" fillId="44" borderId="28" xfId="0" applyFill="1" applyBorder="1" applyAlignment="1" applyProtection="1">
      <alignment/>
      <protection locked="0"/>
    </xf>
    <xf numFmtId="0" fontId="0" fillId="44" borderId="29" xfId="0" applyFill="1" applyBorder="1" applyAlignment="1" applyProtection="1">
      <alignment/>
      <protection locked="0"/>
    </xf>
    <xf numFmtId="0" fontId="80" fillId="43" borderId="16" xfId="0" applyFont="1" applyFill="1" applyBorder="1" applyAlignment="1" applyProtection="1">
      <alignment horizontal="center"/>
      <protection/>
    </xf>
    <xf numFmtId="0" fontId="80" fillId="43" borderId="18" xfId="0" applyFont="1" applyFill="1" applyBorder="1" applyAlignment="1" applyProtection="1">
      <alignment horizontal="center"/>
      <protection/>
    </xf>
    <xf numFmtId="0" fontId="80" fillId="43" borderId="17" xfId="0" applyFont="1" applyFill="1" applyBorder="1" applyAlignment="1" applyProtection="1">
      <alignment horizontal="center"/>
      <protection/>
    </xf>
    <xf numFmtId="49" fontId="0" fillId="34" borderId="16" xfId="0" applyNumberFormat="1" applyFill="1" applyBorder="1" applyAlignment="1" applyProtection="1">
      <alignment/>
      <protection locked="0"/>
    </xf>
    <xf numFmtId="49" fontId="0" fillId="44" borderId="18" xfId="0" applyNumberFormat="1" applyFill="1" applyBorder="1" applyAlignment="1" applyProtection="1">
      <alignment/>
      <protection locked="0"/>
    </xf>
    <xf numFmtId="49" fontId="0" fillId="44" borderId="17" xfId="0" applyNumberFormat="1" applyFill="1" applyBorder="1" applyAlignment="1" applyProtection="1">
      <alignment/>
      <protection locked="0"/>
    </xf>
    <xf numFmtId="2" fontId="0" fillId="39" borderId="10" xfId="0" applyNumberFormat="1" applyFill="1" applyBorder="1" applyAlignment="1" applyProtection="1">
      <alignment/>
      <protection locked="0"/>
    </xf>
    <xf numFmtId="0" fontId="0" fillId="44" borderId="10" xfId="0" applyFill="1" applyBorder="1" applyAlignment="1" applyProtection="1">
      <alignment/>
      <protection locked="0"/>
    </xf>
    <xf numFmtId="0" fontId="105" fillId="42" borderId="39" xfId="0" applyFont="1" applyFill="1" applyBorder="1" applyAlignment="1" applyProtection="1">
      <alignment shrinkToFit="1"/>
      <protection hidden="1"/>
    </xf>
    <xf numFmtId="0" fontId="105" fillId="42" borderId="28" xfId="0" applyFont="1" applyFill="1" applyBorder="1" applyAlignment="1" applyProtection="1">
      <alignment shrinkToFit="1"/>
      <protection hidden="1"/>
    </xf>
    <xf numFmtId="0" fontId="105" fillId="42" borderId="29" xfId="0" applyFont="1" applyFill="1" applyBorder="1" applyAlignment="1" applyProtection="1">
      <alignment shrinkToFit="1"/>
      <protection hidden="1"/>
    </xf>
    <xf numFmtId="0" fontId="105" fillId="42" borderId="15" xfId="0" applyFont="1" applyFill="1" applyBorder="1" applyAlignment="1" applyProtection="1">
      <alignment shrinkToFit="1"/>
      <protection hidden="1"/>
    </xf>
    <xf numFmtId="0" fontId="105" fillId="42" borderId="11" xfId="0" applyFont="1" applyFill="1" applyBorder="1" applyAlignment="1" applyProtection="1">
      <alignment shrinkToFit="1"/>
      <protection hidden="1"/>
    </xf>
    <xf numFmtId="0" fontId="105" fillId="42" borderId="12" xfId="0" applyFont="1" applyFill="1" applyBorder="1" applyAlignment="1" applyProtection="1">
      <alignment shrinkToFit="1"/>
      <protection hidden="1"/>
    </xf>
    <xf numFmtId="0" fontId="106" fillId="7" borderId="40" xfId="53" applyFont="1" applyFill="1" applyBorder="1" applyAlignment="1" applyProtection="1">
      <alignment horizontal="center" shrinkToFit="1"/>
      <protection hidden="1"/>
    </xf>
    <xf numFmtId="0" fontId="106" fillId="7" borderId="0" xfId="53" applyFont="1" applyFill="1" applyBorder="1" applyAlignment="1" applyProtection="1">
      <alignment horizontal="center" shrinkToFit="1"/>
      <protection/>
    </xf>
    <xf numFmtId="0" fontId="107" fillId="7" borderId="0" xfId="0" applyFont="1" applyFill="1" applyAlignment="1">
      <alignment horizontal="center"/>
    </xf>
    <xf numFmtId="0" fontId="107" fillId="7" borderId="37" xfId="0" applyFont="1" applyFill="1" applyBorder="1" applyAlignment="1">
      <alignment horizontal="center"/>
    </xf>
    <xf numFmtId="0" fontId="64" fillId="39" borderId="10" xfId="0" applyFont="1" applyFill="1" applyBorder="1" applyAlignment="1" applyProtection="1">
      <alignment vertical="center"/>
      <protection hidden="1"/>
    </xf>
    <xf numFmtId="0" fontId="67" fillId="39" borderId="16" xfId="0" applyFont="1" applyFill="1" applyBorder="1" applyAlignment="1" applyProtection="1">
      <alignment horizontal="center"/>
      <protection hidden="1"/>
    </xf>
    <xf numFmtId="0" fontId="67" fillId="39" borderId="18" xfId="0" applyFont="1" applyFill="1" applyBorder="1" applyAlignment="1" applyProtection="1">
      <alignment horizontal="center"/>
      <protection hidden="1"/>
    </xf>
    <xf numFmtId="0" fontId="67" fillId="39" borderId="17" xfId="0" applyFont="1" applyFill="1" applyBorder="1" applyAlignment="1" applyProtection="1">
      <alignment horizontal="center"/>
      <protection hidden="1"/>
    </xf>
    <xf numFmtId="49" fontId="67" fillId="39" borderId="16" xfId="0" applyNumberFormat="1" applyFont="1" applyFill="1" applyBorder="1" applyAlignment="1" applyProtection="1">
      <alignment horizontal="center" vertical="center"/>
      <protection hidden="1"/>
    </xf>
    <xf numFmtId="0" fontId="67" fillId="39" borderId="18" xfId="0" applyFont="1" applyFill="1" applyBorder="1" applyAlignment="1" applyProtection="1">
      <alignment horizontal="center" vertical="center"/>
      <protection hidden="1"/>
    </xf>
    <xf numFmtId="0" fontId="67" fillId="39" borderId="17" xfId="0" applyFont="1" applyFill="1" applyBorder="1" applyAlignment="1" applyProtection="1">
      <alignment horizontal="center" vertical="center"/>
      <protection hidden="1"/>
    </xf>
    <xf numFmtId="14" fontId="67" fillId="39" borderId="16" xfId="0" applyNumberFormat="1" applyFont="1" applyFill="1" applyBorder="1" applyAlignment="1" applyProtection="1">
      <alignment horizontal="center" vertical="center"/>
      <protection hidden="1"/>
    </xf>
    <xf numFmtId="0" fontId="64" fillId="39" borderId="18" xfId="0" applyFont="1" applyFill="1" applyBorder="1" applyAlignment="1" applyProtection="1">
      <alignment horizontal="center" vertical="center"/>
      <protection hidden="1"/>
    </xf>
    <xf numFmtId="0" fontId="64" fillId="39" borderId="17" xfId="0" applyFont="1" applyFill="1" applyBorder="1" applyAlignment="1" applyProtection="1">
      <alignment horizontal="center" vertical="center"/>
      <protection hidden="1"/>
    </xf>
    <xf numFmtId="0" fontId="67" fillId="39" borderId="18" xfId="0" applyNumberFormat="1" applyFont="1" applyFill="1" applyBorder="1" applyAlignment="1" applyProtection="1">
      <alignment horizontal="center" vertical="center"/>
      <protection hidden="1"/>
    </xf>
    <xf numFmtId="0" fontId="64" fillId="39" borderId="18" xfId="0" applyNumberFormat="1" applyFont="1" applyFill="1" applyBorder="1" applyAlignment="1" applyProtection="1">
      <alignment horizontal="center" vertical="center"/>
      <protection hidden="1"/>
    </xf>
    <xf numFmtId="0" fontId="64" fillId="39" borderId="17" xfId="0" applyNumberFormat="1" applyFont="1" applyFill="1" applyBorder="1" applyAlignment="1" applyProtection="1">
      <alignment horizontal="center" vertical="center"/>
      <protection hidden="1"/>
    </xf>
    <xf numFmtId="0" fontId="0" fillId="38" borderId="16" xfId="0" applyFill="1" applyBorder="1" applyAlignment="1" applyProtection="1">
      <alignment/>
      <protection hidden="1"/>
    </xf>
    <xf numFmtId="0" fontId="0" fillId="38" borderId="18" xfId="0" applyFill="1" applyBorder="1" applyAlignment="1" applyProtection="1">
      <alignment/>
      <protection hidden="1"/>
    </xf>
    <xf numFmtId="0" fontId="0" fillId="38" borderId="17" xfId="0" applyFill="1" applyBorder="1" applyAlignment="1" applyProtection="1">
      <alignment/>
      <protection hidden="1"/>
    </xf>
    <xf numFmtId="0" fontId="64" fillId="39" borderId="0" xfId="0" applyFont="1" applyFill="1" applyAlignment="1" applyProtection="1">
      <alignment vertical="center"/>
      <protection hidden="1"/>
    </xf>
    <xf numFmtId="0" fontId="67" fillId="39" borderId="0" xfId="0" applyFont="1" applyFill="1" applyAlignment="1" applyProtection="1">
      <alignment horizontal="center" vertical="center"/>
      <protection hidden="1"/>
    </xf>
    <xf numFmtId="0" fontId="64" fillId="39" borderId="0" xfId="0" applyFont="1" applyFill="1" applyAlignment="1" applyProtection="1">
      <alignment horizontal="center" vertical="center" shrinkToFit="1"/>
      <protection hidden="1"/>
    </xf>
    <xf numFmtId="0" fontId="64" fillId="39" borderId="11" xfId="0" applyFont="1" applyFill="1" applyBorder="1" applyAlignment="1" applyProtection="1">
      <alignment horizontal="center" vertical="center" shrinkToFit="1"/>
      <protection hidden="1"/>
    </xf>
    <xf numFmtId="0" fontId="64" fillId="39" borderId="39" xfId="0" applyFont="1" applyFill="1" applyBorder="1" applyAlignment="1" applyProtection="1">
      <alignment vertical="center"/>
      <protection hidden="1"/>
    </xf>
    <xf numFmtId="0" fontId="64" fillId="39" borderId="28" xfId="0" applyFont="1" applyFill="1" applyBorder="1" applyAlignment="1" applyProtection="1">
      <alignment vertical="center"/>
      <protection hidden="1"/>
    </xf>
    <xf numFmtId="0" fontId="64" fillId="39" borderId="15" xfId="0" applyFont="1" applyFill="1" applyBorder="1" applyAlignment="1" applyProtection="1">
      <alignment vertical="center"/>
      <protection hidden="1"/>
    </xf>
    <xf numFmtId="0" fontId="64" fillId="39" borderId="11" xfId="0" applyFont="1" applyFill="1" applyBorder="1" applyAlignment="1" applyProtection="1">
      <alignment vertical="center"/>
      <protection hidden="1"/>
    </xf>
    <xf numFmtId="0" fontId="64" fillId="39" borderId="39" xfId="0" applyFont="1" applyFill="1" applyBorder="1" applyAlignment="1" applyProtection="1">
      <alignment vertical="top" wrapText="1"/>
      <protection hidden="1"/>
    </xf>
    <xf numFmtId="0" fontId="64" fillId="39" borderId="28" xfId="0" applyFont="1" applyFill="1" applyBorder="1" applyAlignment="1" applyProtection="1">
      <alignment/>
      <protection hidden="1"/>
    </xf>
    <xf numFmtId="0" fontId="64" fillId="39" borderId="29" xfId="0" applyFont="1" applyFill="1" applyBorder="1" applyAlignment="1" applyProtection="1">
      <alignment/>
      <protection hidden="1"/>
    </xf>
    <xf numFmtId="0" fontId="64" fillId="39" borderId="10" xfId="0" applyFont="1" applyFill="1" applyBorder="1" applyAlignment="1" applyProtection="1">
      <alignment horizontal="center" vertical="center"/>
      <protection hidden="1"/>
    </xf>
    <xf numFmtId="0" fontId="64" fillId="39" borderId="15" xfId="0" applyFont="1" applyFill="1" applyBorder="1" applyAlignment="1" applyProtection="1">
      <alignment horizontal="center" vertical="center"/>
      <protection hidden="1"/>
    </xf>
    <xf numFmtId="0" fontId="64" fillId="39" borderId="11" xfId="0" applyFont="1" applyFill="1" applyBorder="1" applyAlignment="1" applyProtection="1">
      <alignment horizontal="center" vertical="center"/>
      <protection hidden="1"/>
    </xf>
    <xf numFmtId="0" fontId="64" fillId="39" borderId="12" xfId="0" applyFont="1" applyFill="1" applyBorder="1" applyAlignment="1" applyProtection="1">
      <alignment horizontal="center" vertical="center"/>
      <protection hidden="1"/>
    </xf>
    <xf numFmtId="0" fontId="64" fillId="39" borderId="16" xfId="0" applyFont="1" applyFill="1" applyBorder="1" applyAlignment="1" applyProtection="1">
      <alignment vertical="center"/>
      <protection hidden="1"/>
    </xf>
    <xf numFmtId="0" fontId="64" fillId="39" borderId="18" xfId="0" applyFont="1" applyFill="1" applyBorder="1" applyAlignment="1" applyProtection="1">
      <alignment vertical="center"/>
      <protection hidden="1"/>
    </xf>
    <xf numFmtId="0" fontId="64" fillId="39" borderId="17" xfId="0" applyFont="1" applyFill="1" applyBorder="1" applyAlignment="1" applyProtection="1">
      <alignment vertical="center"/>
      <protection hidden="1"/>
    </xf>
    <xf numFmtId="0" fontId="108" fillId="39" borderId="0" xfId="0" applyFont="1" applyFill="1" applyAlignment="1" applyProtection="1">
      <alignment horizontal="left" vertical="center"/>
      <protection hidden="1"/>
    </xf>
    <xf numFmtId="0" fontId="91" fillId="39" borderId="0" xfId="0" applyFont="1" applyFill="1" applyAlignment="1" applyProtection="1">
      <alignment horizontal="center" vertical="center"/>
      <protection hidden="1"/>
    </xf>
    <xf numFmtId="0" fontId="91" fillId="39" borderId="0" xfId="0" applyFont="1" applyFill="1" applyAlignment="1" applyProtection="1">
      <alignment vertical="center" wrapText="1"/>
      <protection hidden="1"/>
    </xf>
    <xf numFmtId="0" fontId="67" fillId="39" borderId="0" xfId="0" applyFont="1" applyFill="1" applyAlignment="1" applyProtection="1">
      <alignment vertical="center"/>
      <protection hidden="1"/>
    </xf>
    <xf numFmtId="14" fontId="67" fillId="39" borderId="0" xfId="0" applyNumberFormat="1" applyFont="1" applyFill="1" applyAlignment="1" applyProtection="1">
      <alignment vertical="center"/>
      <protection hidden="1"/>
    </xf>
    <xf numFmtId="0" fontId="67" fillId="39" borderId="0" xfId="0" applyFont="1" applyFill="1" applyAlignment="1" applyProtection="1">
      <alignment horizontal="left" vertical="center"/>
      <protection hidden="1"/>
    </xf>
    <xf numFmtId="0" fontId="87" fillId="39" borderId="0" xfId="0" applyFont="1" applyFill="1" applyAlignment="1" applyProtection="1">
      <alignment horizontal="center" vertical="center"/>
      <protection hidden="1"/>
    </xf>
    <xf numFmtId="0" fontId="108" fillId="39" borderId="0" xfId="0" applyFont="1" applyFill="1" applyAlignment="1" applyProtection="1">
      <alignment vertical="center"/>
      <protection hidden="1"/>
    </xf>
    <xf numFmtId="0" fontId="91" fillId="39" borderId="0" xfId="0" applyFont="1" applyFill="1" applyAlignment="1" applyProtection="1">
      <alignment vertical="center"/>
      <protection hidden="1"/>
    </xf>
    <xf numFmtId="0" fontId="67" fillId="39" borderId="0" xfId="0" applyFont="1" applyFill="1" applyBorder="1" applyAlignment="1" applyProtection="1">
      <alignment vertical="center"/>
      <protection hidden="1"/>
    </xf>
    <xf numFmtId="0" fontId="67" fillId="39" borderId="41" xfId="0" applyFont="1" applyFill="1" applyBorder="1" applyAlignment="1" applyProtection="1">
      <alignment vertical="center"/>
      <protection hidden="1"/>
    </xf>
    <xf numFmtId="0" fontId="84" fillId="39" borderId="15" xfId="0" applyFont="1" applyFill="1" applyBorder="1" applyAlignment="1" applyProtection="1">
      <alignment horizontal="center" vertical="center"/>
      <protection hidden="1"/>
    </xf>
    <xf numFmtId="0" fontId="84" fillId="39" borderId="11" xfId="0" applyFont="1" applyFill="1" applyBorder="1" applyAlignment="1" applyProtection="1">
      <alignment horizontal="center" vertical="center"/>
      <protection hidden="1"/>
    </xf>
    <xf numFmtId="0" fontId="64" fillId="39" borderId="12" xfId="0" applyFont="1" applyFill="1" applyBorder="1" applyAlignment="1" applyProtection="1">
      <alignment vertical="center"/>
      <protection hidden="1"/>
    </xf>
    <xf numFmtId="0" fontId="64" fillId="39" borderId="27" xfId="0" applyFont="1" applyFill="1" applyBorder="1" applyAlignment="1" applyProtection="1">
      <alignment vertical="center"/>
      <protection hidden="1"/>
    </xf>
    <xf numFmtId="0" fontId="92" fillId="39" borderId="40" xfId="0" applyFont="1" applyFill="1" applyBorder="1" applyAlignment="1" applyProtection="1">
      <alignment horizontal="center" vertical="center"/>
      <protection hidden="1"/>
    </xf>
    <xf numFmtId="0" fontId="92" fillId="39" borderId="0" xfId="0" applyFont="1" applyFill="1" applyBorder="1" applyAlignment="1" applyProtection="1">
      <alignment horizontal="center" vertical="center"/>
      <protection hidden="1"/>
    </xf>
    <xf numFmtId="0" fontId="64" fillId="39" borderId="40" xfId="0" applyFont="1" applyFill="1" applyBorder="1" applyAlignment="1" applyProtection="1">
      <alignment horizontal="left" vertical="center" wrapText="1"/>
      <protection hidden="1"/>
    </xf>
    <xf numFmtId="0" fontId="64" fillId="39" borderId="0" xfId="0" applyFont="1" applyFill="1" applyBorder="1" applyAlignment="1" applyProtection="1">
      <alignment horizontal="left" vertical="center" wrapText="1"/>
      <protection hidden="1"/>
    </xf>
    <xf numFmtId="0" fontId="64" fillId="39" borderId="41" xfId="0" applyFont="1" applyFill="1" applyBorder="1" applyAlignment="1" applyProtection="1">
      <alignment horizontal="left" vertical="center" wrapText="1"/>
      <protection hidden="1"/>
    </xf>
    <xf numFmtId="0" fontId="92" fillId="39" borderId="18" xfId="0" applyFont="1" applyFill="1" applyBorder="1" applyAlignment="1" applyProtection="1">
      <alignment horizontal="center" vertical="center"/>
      <protection hidden="1"/>
    </xf>
    <xf numFmtId="0" fontId="67" fillId="39" borderId="18" xfId="0" applyFont="1" applyFill="1" applyBorder="1" applyAlignment="1" applyProtection="1">
      <alignment vertical="center"/>
      <protection hidden="1"/>
    </xf>
    <xf numFmtId="0" fontId="87" fillId="39" borderId="18" xfId="0" applyFont="1" applyFill="1" applyBorder="1" applyAlignment="1" applyProtection="1">
      <alignment vertical="center" wrapText="1"/>
      <protection hidden="1"/>
    </xf>
    <xf numFmtId="0" fontId="87" fillId="39" borderId="40" xfId="0" applyFont="1" applyFill="1" applyBorder="1" applyAlignment="1" applyProtection="1">
      <alignment vertical="center" wrapText="1"/>
      <protection hidden="1"/>
    </xf>
    <xf numFmtId="0" fontId="64" fillId="44" borderId="0" xfId="0" applyFont="1" applyFill="1" applyBorder="1" applyAlignment="1" applyProtection="1">
      <alignment vertical="center" wrapText="1"/>
      <protection hidden="1"/>
    </xf>
    <xf numFmtId="0" fontId="64" fillId="44" borderId="41" xfId="0" applyFont="1" applyFill="1" applyBorder="1" applyAlignment="1" applyProtection="1">
      <alignment vertical="center" wrapText="1"/>
      <protection hidden="1"/>
    </xf>
    <xf numFmtId="1" fontId="67" fillId="39" borderId="0" xfId="0" applyNumberFormat="1" applyFont="1" applyFill="1" applyBorder="1" applyAlignment="1" applyProtection="1">
      <alignment vertical="center"/>
      <protection hidden="1"/>
    </xf>
    <xf numFmtId="0" fontId="64" fillId="44" borderId="0" xfId="0" applyFont="1" applyFill="1" applyBorder="1" applyAlignment="1" applyProtection="1">
      <alignment vertical="center"/>
      <protection hidden="1"/>
    </xf>
    <xf numFmtId="0" fontId="64" fillId="44" borderId="41" xfId="0" applyFont="1" applyFill="1" applyBorder="1" applyAlignment="1" applyProtection="1">
      <alignment vertical="center"/>
      <protection hidden="1"/>
    </xf>
    <xf numFmtId="1" fontId="67" fillId="39" borderId="41" xfId="0" applyNumberFormat="1" applyFont="1" applyFill="1" applyBorder="1" applyAlignment="1" applyProtection="1">
      <alignment vertical="center"/>
      <protection hidden="1"/>
    </xf>
    <xf numFmtId="0" fontId="64" fillId="39" borderId="40" xfId="0" applyFont="1" applyFill="1" applyBorder="1" applyAlignment="1" applyProtection="1">
      <alignment vertical="center"/>
      <protection hidden="1"/>
    </xf>
    <xf numFmtId="0" fontId="64" fillId="39" borderId="41" xfId="0" applyFont="1" applyFill="1" applyBorder="1" applyAlignment="1" applyProtection="1">
      <alignment vertical="center"/>
      <protection hidden="1"/>
    </xf>
    <xf numFmtId="0" fontId="67" fillId="39" borderId="11" xfId="0" applyFont="1" applyFill="1" applyBorder="1" applyAlignment="1" applyProtection="1">
      <alignment vertical="center"/>
      <protection hidden="1"/>
    </xf>
    <xf numFmtId="0" fontId="67" fillId="39" borderId="12" xfId="0" applyFont="1" applyFill="1" applyBorder="1" applyAlignment="1" applyProtection="1">
      <alignment vertical="center"/>
      <protection hidden="1"/>
    </xf>
    <xf numFmtId="0" fontId="92" fillId="39" borderId="15" xfId="0" applyFont="1" applyFill="1" applyBorder="1" applyAlignment="1" applyProtection="1">
      <alignment horizontal="center" vertical="center"/>
      <protection hidden="1"/>
    </xf>
    <xf numFmtId="0" fontId="92" fillId="39" borderId="11" xfId="0" applyFont="1" applyFill="1" applyBorder="1" applyAlignment="1" applyProtection="1">
      <alignment horizontal="center" vertical="center"/>
      <protection hidden="1"/>
    </xf>
    <xf numFmtId="0" fontId="64" fillId="39" borderId="14" xfId="0" applyFont="1" applyFill="1" applyBorder="1" applyAlignment="1" applyProtection="1">
      <alignment vertical="center"/>
      <protection hidden="1"/>
    </xf>
    <xf numFmtId="0" fontId="64" fillId="39" borderId="0" xfId="0" applyFont="1" applyFill="1" applyBorder="1" applyAlignment="1" applyProtection="1">
      <alignment vertical="center"/>
      <protection hidden="1"/>
    </xf>
    <xf numFmtId="0" fontId="64" fillId="39" borderId="40" xfId="0" applyFont="1" applyFill="1" applyBorder="1" applyAlignment="1" applyProtection="1">
      <alignment horizontal="center" vertical="center"/>
      <protection hidden="1"/>
    </xf>
    <xf numFmtId="0" fontId="64" fillId="39" borderId="0" xfId="0" applyFont="1" applyFill="1" applyBorder="1" applyAlignment="1" applyProtection="1">
      <alignment horizontal="center" vertical="center"/>
      <protection hidden="1"/>
    </xf>
    <xf numFmtId="0" fontId="64" fillId="39" borderId="41" xfId="0" applyFont="1" applyFill="1" applyBorder="1" applyAlignment="1" applyProtection="1">
      <alignment horizontal="center" vertical="center"/>
      <protection hidden="1"/>
    </xf>
    <xf numFmtId="0" fontId="64" fillId="39" borderId="40" xfId="0" applyFont="1" applyFill="1" applyBorder="1" applyAlignment="1" applyProtection="1">
      <alignment vertical="center" wrapText="1"/>
      <protection hidden="1"/>
    </xf>
    <xf numFmtId="0" fontId="64" fillId="39" borderId="0" xfId="0" applyFont="1" applyFill="1" applyBorder="1" applyAlignment="1" applyProtection="1">
      <alignment vertical="center" wrapText="1"/>
      <protection hidden="1"/>
    </xf>
    <xf numFmtId="0" fontId="64" fillId="39" borderId="41" xfId="0" applyFont="1" applyFill="1" applyBorder="1" applyAlignment="1" applyProtection="1">
      <alignment vertical="center" wrapText="1"/>
      <protection hidden="1"/>
    </xf>
    <xf numFmtId="0" fontId="84" fillId="39" borderId="40" xfId="0" applyFont="1" applyFill="1" applyBorder="1" applyAlignment="1" applyProtection="1">
      <alignment horizontal="center" vertical="center"/>
      <protection hidden="1"/>
    </xf>
    <xf numFmtId="0" fontId="84" fillId="39" borderId="0" xfId="0" applyFont="1" applyFill="1" applyBorder="1" applyAlignment="1" applyProtection="1">
      <alignment horizontal="center" vertical="center"/>
      <protection hidden="1"/>
    </xf>
    <xf numFmtId="0" fontId="64" fillId="44" borderId="18" xfId="0" applyFont="1" applyFill="1" applyBorder="1" applyAlignment="1">
      <alignment vertical="center"/>
    </xf>
    <xf numFmtId="0" fontId="64" fillId="44" borderId="17" xfId="0" applyFont="1" applyFill="1" applyBorder="1" applyAlignment="1">
      <alignment vertical="center"/>
    </xf>
    <xf numFmtId="0" fontId="64" fillId="39" borderId="16" xfId="0" applyFont="1" applyFill="1" applyBorder="1" applyAlignment="1" applyProtection="1">
      <alignment horizontal="left" vertical="center"/>
      <protection hidden="1"/>
    </xf>
    <xf numFmtId="0" fontId="64" fillId="39" borderId="18" xfId="0" applyFont="1" applyFill="1" applyBorder="1" applyAlignment="1" applyProtection="1">
      <alignment horizontal="left" vertical="center"/>
      <protection hidden="1"/>
    </xf>
    <xf numFmtId="0" fontId="64" fillId="39" borderId="17" xfId="0" applyFont="1" applyFill="1" applyBorder="1" applyAlignment="1" applyProtection="1">
      <alignment horizontal="left" vertical="center"/>
      <protection hidden="1"/>
    </xf>
    <xf numFmtId="0" fontId="64" fillId="39" borderId="16" xfId="0" applyFont="1" applyFill="1" applyBorder="1" applyAlignment="1" applyProtection="1">
      <alignment horizontal="center" vertical="center"/>
      <protection hidden="1"/>
    </xf>
    <xf numFmtId="0" fontId="84" fillId="39" borderId="16" xfId="0" applyFont="1" applyFill="1" applyBorder="1" applyAlignment="1" applyProtection="1">
      <alignment horizontal="center" vertical="center"/>
      <protection hidden="1"/>
    </xf>
    <xf numFmtId="0" fontId="84" fillId="39" borderId="18" xfId="0" applyFont="1" applyFill="1" applyBorder="1" applyAlignment="1" applyProtection="1">
      <alignment horizontal="center" vertical="center"/>
      <protection hidden="1"/>
    </xf>
    <xf numFmtId="0" fontId="84" fillId="39" borderId="17" xfId="0" applyFont="1" applyFill="1" applyBorder="1" applyAlignment="1" applyProtection="1">
      <alignment horizontal="center" vertical="center"/>
      <protection hidden="1"/>
    </xf>
    <xf numFmtId="1" fontId="67" fillId="39" borderId="10" xfId="0" applyNumberFormat="1" applyFont="1" applyFill="1" applyBorder="1" applyAlignment="1" applyProtection="1">
      <alignment horizontal="center" vertical="center"/>
      <protection hidden="1"/>
    </xf>
    <xf numFmtId="0" fontId="67" fillId="39" borderId="10" xfId="0" applyFont="1" applyFill="1" applyBorder="1" applyAlignment="1" applyProtection="1">
      <alignment vertical="center"/>
      <protection hidden="1"/>
    </xf>
    <xf numFmtId="0" fontId="109" fillId="39" borderId="0" xfId="0" applyFont="1" applyFill="1" applyAlignment="1" applyProtection="1">
      <alignment horizontal="center" vertical="center"/>
      <protection hidden="1"/>
    </xf>
    <xf numFmtId="0" fontId="64" fillId="39" borderId="13" xfId="0" applyFont="1" applyFill="1" applyBorder="1" applyAlignment="1" applyProtection="1">
      <alignment vertical="center"/>
      <protection hidden="1"/>
    </xf>
    <xf numFmtId="49" fontId="67" fillId="39" borderId="18" xfId="0" applyNumberFormat="1" applyFont="1" applyFill="1" applyBorder="1" applyAlignment="1" applyProtection="1">
      <alignment horizontal="center" vertical="center"/>
      <protection hidden="1"/>
    </xf>
    <xf numFmtId="49" fontId="67" fillId="39" borderId="17" xfId="0" applyNumberFormat="1" applyFont="1" applyFill="1" applyBorder="1" applyAlignment="1" applyProtection="1">
      <alignment horizontal="center" vertical="center"/>
      <protection hidden="1"/>
    </xf>
    <xf numFmtId="1" fontId="67" fillId="39" borderId="16" xfId="0" applyNumberFormat="1" applyFont="1" applyFill="1" applyBorder="1" applyAlignment="1" applyProtection="1">
      <alignment horizontal="center" vertical="center"/>
      <protection hidden="1"/>
    </xf>
    <xf numFmtId="1" fontId="67" fillId="39" borderId="18" xfId="0" applyNumberFormat="1" applyFont="1" applyFill="1" applyBorder="1" applyAlignment="1" applyProtection="1">
      <alignment horizontal="center" vertical="center"/>
      <protection hidden="1"/>
    </xf>
    <xf numFmtId="1" fontId="67" fillId="39" borderId="17" xfId="0" applyNumberFormat="1" applyFont="1" applyFill="1" applyBorder="1" applyAlignment="1" applyProtection="1">
      <alignment horizontal="center" vertical="center"/>
      <protection hidden="1"/>
    </xf>
    <xf numFmtId="0" fontId="87" fillId="39" borderId="18" xfId="0" applyFont="1" applyFill="1" applyBorder="1" applyAlignment="1" applyProtection="1">
      <alignment horizontal="center" vertical="center"/>
      <protection hidden="1"/>
    </xf>
    <xf numFmtId="0" fontId="87" fillId="39" borderId="10" xfId="0" applyFont="1" applyFill="1" applyBorder="1" applyAlignment="1" applyProtection="1">
      <alignment horizontal="center" vertical="center" wrapText="1"/>
      <protection hidden="1"/>
    </xf>
    <xf numFmtId="0" fontId="87" fillId="39" borderId="39" xfId="0" applyFont="1" applyFill="1" applyBorder="1" applyAlignment="1" applyProtection="1">
      <alignment horizontal="center" vertical="center"/>
      <protection hidden="1"/>
    </xf>
    <xf numFmtId="0" fontId="87" fillId="39" borderId="28" xfId="0" applyFont="1" applyFill="1" applyBorder="1" applyAlignment="1" applyProtection="1">
      <alignment horizontal="center" vertical="center"/>
      <protection hidden="1"/>
    </xf>
    <xf numFmtId="0" fontId="87" fillId="39" borderId="29" xfId="0" applyFont="1" applyFill="1" applyBorder="1" applyAlignment="1" applyProtection="1">
      <alignment horizontal="center" vertical="center"/>
      <protection hidden="1"/>
    </xf>
    <xf numFmtId="0" fontId="87" fillId="39" borderId="15" xfId="0" applyFont="1" applyFill="1" applyBorder="1" applyAlignment="1" applyProtection="1">
      <alignment horizontal="center" vertical="center"/>
      <protection hidden="1"/>
    </xf>
    <xf numFmtId="0" fontId="87" fillId="39" borderId="11" xfId="0" applyFont="1" applyFill="1" applyBorder="1" applyAlignment="1" applyProtection="1">
      <alignment horizontal="center" vertical="center"/>
      <protection hidden="1"/>
    </xf>
    <xf numFmtId="0" fontId="87" fillId="39" borderId="12" xfId="0" applyFont="1" applyFill="1" applyBorder="1" applyAlignment="1" applyProtection="1">
      <alignment horizontal="center" vertical="center"/>
      <protection hidden="1"/>
    </xf>
    <xf numFmtId="0" fontId="87" fillId="39" borderId="15" xfId="0" applyFont="1" applyFill="1" applyBorder="1" applyAlignment="1" applyProtection="1">
      <alignment vertical="center"/>
      <protection hidden="1"/>
    </xf>
    <xf numFmtId="0" fontId="87" fillId="39" borderId="11" xfId="0" applyFont="1" applyFill="1" applyBorder="1" applyAlignment="1" applyProtection="1">
      <alignment vertical="center"/>
      <protection hidden="1"/>
    </xf>
    <xf numFmtId="14" fontId="64" fillId="39" borderId="16" xfId="0" applyNumberFormat="1" applyFont="1" applyFill="1" applyBorder="1" applyAlignment="1" applyProtection="1">
      <alignment horizontal="center" vertical="center"/>
      <protection hidden="1"/>
    </xf>
    <xf numFmtId="0" fontId="87" fillId="39" borderId="10" xfId="0" applyFont="1" applyFill="1" applyBorder="1" applyAlignment="1" applyProtection="1">
      <alignment horizontal="center" vertical="center"/>
      <protection hidden="1"/>
    </xf>
    <xf numFmtId="0" fontId="87" fillId="39" borderId="17" xfId="0" applyFont="1" applyFill="1" applyBorder="1" applyAlignment="1" applyProtection="1">
      <alignment horizontal="center" vertical="center"/>
      <protection hidden="1"/>
    </xf>
    <xf numFmtId="0" fontId="67" fillId="39" borderId="16" xfId="0" applyFont="1" applyFill="1" applyBorder="1" applyAlignment="1" applyProtection="1">
      <alignment horizontal="center" vertical="center"/>
      <protection hidden="1"/>
    </xf>
    <xf numFmtId="0" fontId="87" fillId="39" borderId="16" xfId="0" applyFont="1" applyFill="1" applyBorder="1" applyAlignment="1" applyProtection="1">
      <alignment horizontal="center" vertical="center" wrapText="1"/>
      <protection hidden="1"/>
    </xf>
    <xf numFmtId="0" fontId="87" fillId="39" borderId="18" xfId="0" applyFont="1" applyFill="1" applyBorder="1" applyAlignment="1" applyProtection="1">
      <alignment horizontal="center" vertical="center" wrapText="1"/>
      <protection hidden="1"/>
    </xf>
    <xf numFmtId="0" fontId="87" fillId="39" borderId="17" xfId="0" applyFont="1" applyFill="1" applyBorder="1" applyAlignment="1" applyProtection="1">
      <alignment horizontal="center" vertical="center" wrapText="1"/>
      <protection hidden="1"/>
    </xf>
    <xf numFmtId="0" fontId="87" fillId="39" borderId="28" xfId="0" applyFont="1" applyFill="1" applyBorder="1" applyAlignment="1" applyProtection="1">
      <alignment horizontal="center" vertical="center" wrapText="1"/>
      <protection hidden="1"/>
    </xf>
    <xf numFmtId="0" fontId="87" fillId="39" borderId="29" xfId="0" applyFont="1" applyFill="1" applyBorder="1" applyAlignment="1" applyProtection="1">
      <alignment horizontal="center" vertical="center" wrapText="1"/>
      <protection hidden="1"/>
    </xf>
    <xf numFmtId="0" fontId="80" fillId="38" borderId="10" xfId="0" applyFont="1" applyFill="1" applyBorder="1" applyAlignment="1" applyProtection="1">
      <alignment/>
      <protection hidden="1"/>
    </xf>
    <xf numFmtId="0" fontId="110" fillId="39" borderId="0" xfId="0" applyFont="1" applyFill="1" applyAlignment="1" applyProtection="1">
      <alignment horizontal="center" vertical="center" wrapText="1"/>
      <protection hidden="1"/>
    </xf>
    <xf numFmtId="0" fontId="64" fillId="39" borderId="0" xfId="0" applyFont="1" applyFill="1" applyAlignment="1" applyProtection="1">
      <alignment horizontal="center" vertical="center" wrapText="1"/>
      <protection hidden="1"/>
    </xf>
    <xf numFmtId="0" fontId="87" fillId="39" borderId="0" xfId="0" applyFont="1" applyFill="1" applyAlignment="1" applyProtection="1">
      <alignment horizontal="center" vertical="center" wrapText="1"/>
      <protection hidden="1"/>
    </xf>
    <xf numFmtId="0" fontId="64" fillId="39" borderId="0" xfId="0" applyFont="1" applyFill="1" applyAlignment="1" applyProtection="1">
      <alignment horizontal="center" vertical="center"/>
      <protection hidden="1"/>
    </xf>
    <xf numFmtId="0" fontId="87" fillId="39" borderId="16" xfId="0" applyFont="1" applyFill="1" applyBorder="1" applyAlignment="1" applyProtection="1">
      <alignment horizontal="center" vertical="center"/>
      <protection hidden="1"/>
    </xf>
    <xf numFmtId="0" fontId="67" fillId="39" borderId="39" xfId="0" applyFont="1" applyFill="1" applyBorder="1" applyAlignment="1" applyProtection="1">
      <alignment horizontal="center" vertical="center"/>
      <protection hidden="1"/>
    </xf>
    <xf numFmtId="0" fontId="67" fillId="39" borderId="28" xfId="0" applyFont="1" applyFill="1" applyBorder="1" applyAlignment="1" applyProtection="1">
      <alignment horizontal="center" vertical="center"/>
      <protection hidden="1"/>
    </xf>
    <xf numFmtId="0" fontId="67" fillId="39" borderId="29" xfId="0" applyFont="1" applyFill="1" applyBorder="1" applyAlignment="1" applyProtection="1">
      <alignment horizontal="center" vertical="center"/>
      <protection hidden="1"/>
    </xf>
    <xf numFmtId="0" fontId="67" fillId="39" borderId="15" xfId="0" applyFont="1" applyFill="1" applyBorder="1" applyAlignment="1" applyProtection="1">
      <alignment horizontal="center" vertical="center"/>
      <protection hidden="1"/>
    </xf>
    <xf numFmtId="0" fontId="67" fillId="39" borderId="11" xfId="0" applyFont="1" applyFill="1" applyBorder="1" applyAlignment="1" applyProtection="1">
      <alignment horizontal="center" vertical="center"/>
      <protection hidden="1"/>
    </xf>
    <xf numFmtId="0" fontId="67" fillId="39" borderId="12" xfId="0" applyFont="1" applyFill="1" applyBorder="1" applyAlignment="1" applyProtection="1">
      <alignment horizontal="center" vertical="center"/>
      <protection hidden="1"/>
    </xf>
    <xf numFmtId="0" fontId="87" fillId="39" borderId="39" xfId="0" applyFont="1" applyFill="1" applyBorder="1" applyAlignment="1" applyProtection="1">
      <alignment horizontal="center" vertical="top" wrapText="1"/>
      <protection hidden="1"/>
    </xf>
    <xf numFmtId="0" fontId="87" fillId="39" borderId="28" xfId="0" applyFont="1" applyFill="1" applyBorder="1" applyAlignment="1" applyProtection="1">
      <alignment horizontal="center" vertical="top" wrapText="1"/>
      <protection hidden="1"/>
    </xf>
    <xf numFmtId="0" fontId="87" fillId="39" borderId="29" xfId="0" applyFont="1" applyFill="1" applyBorder="1" applyAlignment="1" applyProtection="1">
      <alignment horizontal="center" vertical="top" wrapText="1"/>
      <protection hidden="1"/>
    </xf>
    <xf numFmtId="0" fontId="64" fillId="39" borderId="15" xfId="0" applyFont="1" applyFill="1" applyBorder="1" applyAlignment="1" applyProtection="1">
      <alignment vertical="top"/>
      <protection hidden="1"/>
    </xf>
    <xf numFmtId="0" fontId="64" fillId="39" borderId="11" xfId="0" applyFont="1" applyFill="1" applyBorder="1" applyAlignment="1" applyProtection="1">
      <alignment vertical="top"/>
      <protection hidden="1"/>
    </xf>
    <xf numFmtId="0" fontId="64" fillId="39" borderId="12" xfId="0" applyFont="1" applyFill="1" applyBorder="1" applyAlignment="1" applyProtection="1">
      <alignment vertical="top"/>
      <protection hidden="1"/>
    </xf>
    <xf numFmtId="0" fontId="4" fillId="39" borderId="17" xfId="0" applyFont="1" applyFill="1" applyBorder="1" applyAlignment="1" applyProtection="1">
      <alignment vertical="center"/>
      <protection hidden="1" locked="0"/>
    </xf>
    <xf numFmtId="0" fontId="4" fillId="39" borderId="10" xfId="0" applyFont="1" applyFill="1" applyBorder="1" applyAlignment="1" applyProtection="1">
      <alignment vertical="center"/>
      <protection hidden="1" locked="0"/>
    </xf>
    <xf numFmtId="0" fontId="0" fillId="38" borderId="10" xfId="0" applyFill="1" applyBorder="1" applyAlignment="1" applyProtection="1">
      <alignment/>
      <protection hidden="1"/>
    </xf>
    <xf numFmtId="0" fontId="0" fillId="39" borderId="10" xfId="0" applyFill="1" applyBorder="1" applyAlignment="1" applyProtection="1">
      <alignment/>
      <protection hidden="1"/>
    </xf>
    <xf numFmtId="0" fontId="0" fillId="38" borderId="13" xfId="0" applyFill="1" applyBorder="1" applyAlignment="1" applyProtection="1">
      <alignment/>
      <protection hidden="1"/>
    </xf>
    <xf numFmtId="0" fontId="4" fillId="39" borderId="18" xfId="0" applyFont="1" applyFill="1" applyBorder="1" applyAlignment="1" applyProtection="1">
      <alignment horizontal="center" vertical="center" shrinkToFit="1"/>
      <protection hidden="1" locked="0"/>
    </xf>
    <xf numFmtId="0" fontId="7" fillId="42" borderId="16" xfId="0" applyFont="1" applyFill="1" applyBorder="1" applyAlignment="1" applyProtection="1">
      <alignment vertical="center"/>
      <protection hidden="1"/>
    </xf>
    <xf numFmtId="0" fontId="7" fillId="42" borderId="18" xfId="0" applyFont="1" applyFill="1" applyBorder="1" applyAlignment="1" applyProtection="1">
      <alignment vertical="center"/>
      <protection hidden="1"/>
    </xf>
    <xf numFmtId="0" fontId="7" fillId="42" borderId="17" xfId="0" applyFont="1" applyFill="1" applyBorder="1" applyAlignment="1" applyProtection="1">
      <alignment vertical="center"/>
      <protection hidden="1"/>
    </xf>
    <xf numFmtId="0" fontId="0" fillId="39" borderId="16" xfId="0" applyFill="1" applyBorder="1" applyAlignment="1" applyProtection="1">
      <alignment/>
      <protection hidden="1" locked="0"/>
    </xf>
    <xf numFmtId="0" fontId="0" fillId="39" borderId="18" xfId="0" applyFill="1" applyBorder="1" applyAlignment="1" applyProtection="1">
      <alignment/>
      <protection hidden="1" locked="0"/>
    </xf>
    <xf numFmtId="0" fontId="0" fillId="39" borderId="17" xfId="0" applyFill="1" applyBorder="1" applyAlignment="1" applyProtection="1">
      <alignment/>
      <protection hidden="1" locked="0"/>
    </xf>
    <xf numFmtId="0" fontId="64" fillId="44" borderId="11" xfId="0" applyFont="1" applyFill="1" applyBorder="1" applyAlignment="1">
      <alignment vertical="center"/>
    </xf>
    <xf numFmtId="0" fontId="64" fillId="44" borderId="12" xfId="0" applyFont="1" applyFill="1" applyBorder="1" applyAlignment="1">
      <alignment vertical="center"/>
    </xf>
    <xf numFmtId="0" fontId="4" fillId="39" borderId="12" xfId="0" applyFont="1" applyFill="1" applyBorder="1" applyAlignment="1" applyProtection="1">
      <alignment vertical="center"/>
      <protection hidden="1" locked="0"/>
    </xf>
    <xf numFmtId="0" fontId="4" fillId="39" borderId="14" xfId="0" applyFont="1" applyFill="1" applyBorder="1" applyAlignment="1" applyProtection="1">
      <alignment vertical="center"/>
      <protection hidden="1" locked="0"/>
    </xf>
    <xf numFmtId="0" fontId="4" fillId="39" borderId="15" xfId="0" applyFont="1" applyFill="1" applyBorder="1" applyAlignment="1" applyProtection="1">
      <alignment vertical="center"/>
      <protection hidden="1" locked="0"/>
    </xf>
    <xf numFmtId="0" fontId="0" fillId="38" borderId="15" xfId="0" applyFill="1" applyBorder="1" applyAlignment="1" applyProtection="1">
      <alignment/>
      <protection hidden="1"/>
    </xf>
    <xf numFmtId="0" fontId="0" fillId="38" borderId="11" xfId="0" applyFill="1" applyBorder="1" applyAlignment="1" applyProtection="1">
      <alignment/>
      <protection hidden="1"/>
    </xf>
    <xf numFmtId="0" fontId="0" fillId="38" borderId="12" xfId="0" applyFill="1" applyBorder="1" applyAlignment="1" applyProtection="1">
      <alignment/>
      <protection hidden="1"/>
    </xf>
    <xf numFmtId="0" fontId="64" fillId="44" borderId="28" xfId="0" applyFont="1" applyFill="1" applyBorder="1" applyAlignment="1" applyProtection="1">
      <alignment vertical="center"/>
      <protection hidden="1"/>
    </xf>
    <xf numFmtId="0" fontId="64" fillId="44" borderId="29" xfId="0" applyFont="1" applyFill="1" applyBorder="1" applyAlignment="1" applyProtection="1">
      <alignment vertical="center"/>
      <protection hidden="1"/>
    </xf>
    <xf numFmtId="0" fontId="85" fillId="39" borderId="0" xfId="0" applyFont="1" applyFill="1" applyAlignment="1" applyProtection="1">
      <alignment horizontal="left" vertical="center"/>
      <protection hidden="1"/>
    </xf>
    <xf numFmtId="0" fontId="64" fillId="44" borderId="0" xfId="0" applyFont="1" applyFill="1" applyAlignment="1">
      <alignment vertical="center"/>
    </xf>
    <xf numFmtId="0" fontId="0" fillId="38" borderId="39" xfId="0" applyFill="1" applyBorder="1" applyAlignment="1" applyProtection="1">
      <alignment/>
      <protection hidden="1"/>
    </xf>
    <xf numFmtId="0" fontId="0" fillId="38" borderId="28" xfId="0" applyFill="1" applyBorder="1" applyAlignment="1" applyProtection="1">
      <alignment/>
      <protection hidden="1"/>
    </xf>
    <xf numFmtId="0" fontId="0" fillId="38" borderId="29" xfId="0" applyFill="1" applyBorder="1" applyAlignment="1" applyProtection="1">
      <alignment/>
      <protection hidden="1"/>
    </xf>
    <xf numFmtId="14" fontId="67" fillId="39" borderId="18" xfId="0" applyNumberFormat="1" applyFont="1" applyFill="1" applyBorder="1" applyAlignment="1" applyProtection="1">
      <alignment horizontal="center" vertical="center"/>
      <protection hidden="1"/>
    </xf>
    <xf numFmtId="49" fontId="67" fillId="39" borderId="0" xfId="0" applyNumberFormat="1" applyFont="1" applyFill="1" applyAlignment="1" applyProtection="1">
      <alignmen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895350</xdr:colOff>
      <xdr:row>12</xdr:row>
      <xdr:rowOff>76200</xdr:rowOff>
    </xdr:from>
    <xdr:ext cx="180975" cy="266700"/>
    <xdr:sp fLocksText="0">
      <xdr:nvSpPr>
        <xdr:cNvPr id="1" name="TextBox 1"/>
        <xdr:cNvSpPr txBox="1">
          <a:spLocks noChangeArrowheads="1"/>
        </xdr:cNvSpPr>
      </xdr:nvSpPr>
      <xdr:spPr>
        <a:xfrm>
          <a:off x="895350" y="2514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uri.ashwani@rediffmail.com"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8"/>
  <sheetViews>
    <sheetView tabSelected="1" zoomScalePageLayoutView="0" workbookViewId="0" topLeftCell="A1">
      <selection activeCell="B3" sqref="B3:E3"/>
    </sheetView>
  </sheetViews>
  <sheetFormatPr defaultColWidth="9.140625" defaultRowHeight="15"/>
  <cols>
    <col min="20" max="25" width="9.140625" style="151" customWidth="1"/>
  </cols>
  <sheetData>
    <row r="1" spans="1:19" ht="15">
      <c r="A1" s="137"/>
      <c r="B1" s="138" t="s">
        <v>228</v>
      </c>
      <c r="C1" s="137"/>
      <c r="D1" s="137"/>
      <c r="E1" s="137"/>
      <c r="F1" s="137"/>
      <c r="G1" s="137"/>
      <c r="H1" s="137"/>
      <c r="I1" s="137"/>
      <c r="J1" s="137"/>
      <c r="K1" s="137"/>
      <c r="L1" s="137"/>
      <c r="M1" s="137"/>
      <c r="N1" s="137"/>
      <c r="O1" s="137"/>
      <c r="P1" s="137"/>
      <c r="Q1" s="137"/>
      <c r="R1" s="137"/>
      <c r="S1" s="137"/>
    </row>
    <row r="2" spans="1:19" ht="15.75" thickBot="1">
      <c r="A2" s="137"/>
      <c r="B2" s="138" t="s">
        <v>229</v>
      </c>
      <c r="C2" s="137"/>
      <c r="D2" s="139"/>
      <c r="E2" s="137"/>
      <c r="F2" s="137"/>
      <c r="G2" s="137"/>
      <c r="H2" s="137"/>
      <c r="I2" s="137"/>
      <c r="J2" s="137"/>
      <c r="K2" s="137"/>
      <c r="L2" s="137"/>
      <c r="M2" s="137"/>
      <c r="N2" s="137"/>
      <c r="O2" s="137"/>
      <c r="P2" s="137"/>
      <c r="Q2" s="137"/>
      <c r="R2" s="137"/>
      <c r="S2" s="137"/>
    </row>
    <row r="3" spans="1:19" ht="16.5" thickBot="1" thickTop="1">
      <c r="A3" s="137"/>
      <c r="B3" s="163" t="str">
        <f>+'Sheet Index'!A21</f>
        <v>*** Suri's  Taxmaster fy1112- 1.0-25.11.11***</v>
      </c>
      <c r="C3" s="164"/>
      <c r="D3" s="165"/>
      <c r="E3" s="166"/>
      <c r="F3" s="137"/>
      <c r="G3" s="137"/>
      <c r="H3" s="137"/>
      <c r="I3" s="137"/>
      <c r="J3" s="137"/>
      <c r="K3" s="137"/>
      <c r="L3" s="137"/>
      <c r="M3" s="137"/>
      <c r="N3" s="137"/>
      <c r="O3" s="137"/>
      <c r="P3" s="137"/>
      <c r="Q3" s="137"/>
      <c r="R3" s="137"/>
      <c r="S3" s="137"/>
    </row>
    <row r="4" spans="1:19" ht="15.75" thickTop="1">
      <c r="A4" s="137"/>
      <c r="B4" s="140"/>
      <c r="C4" s="141"/>
      <c r="D4" s="167" t="s">
        <v>231</v>
      </c>
      <c r="E4" s="168"/>
      <c r="F4" s="169"/>
      <c r="G4" s="169"/>
      <c r="H4" s="169"/>
      <c r="I4" s="169"/>
      <c r="J4" s="169"/>
      <c r="K4" s="169"/>
      <c r="L4" s="169"/>
      <c r="M4" s="142"/>
      <c r="N4" s="143"/>
      <c r="O4" s="137"/>
      <c r="P4" s="137"/>
      <c r="Q4" s="137"/>
      <c r="R4" s="137"/>
      <c r="S4" s="137"/>
    </row>
    <row r="5" spans="1:19" ht="15">
      <c r="A5" s="137"/>
      <c r="B5" s="140"/>
      <c r="C5" s="141"/>
      <c r="D5" s="170"/>
      <c r="E5" s="170"/>
      <c r="F5" s="170"/>
      <c r="G5" s="170"/>
      <c r="H5" s="170"/>
      <c r="I5" s="170"/>
      <c r="J5" s="170"/>
      <c r="K5" s="170"/>
      <c r="L5" s="170"/>
      <c r="M5" s="141"/>
      <c r="N5" s="144"/>
      <c r="O5" s="137"/>
      <c r="P5" s="137"/>
      <c r="Q5" s="137"/>
      <c r="R5" s="137"/>
      <c r="S5" s="137"/>
    </row>
    <row r="6" spans="1:19" ht="15">
      <c r="A6" s="137"/>
      <c r="B6" s="140"/>
      <c r="C6" s="141"/>
      <c r="D6" s="170"/>
      <c r="E6" s="170"/>
      <c r="F6" s="170"/>
      <c r="G6" s="170"/>
      <c r="H6" s="170"/>
      <c r="I6" s="170"/>
      <c r="J6" s="170"/>
      <c r="K6" s="170"/>
      <c r="L6" s="170"/>
      <c r="M6" s="141"/>
      <c r="N6" s="144"/>
      <c r="O6" s="137"/>
      <c r="P6" s="137"/>
      <c r="Q6" s="137"/>
      <c r="R6" s="137"/>
      <c r="S6" s="137"/>
    </row>
    <row r="7" spans="1:19" ht="15.75" thickBot="1">
      <c r="A7" s="137"/>
      <c r="B7" s="140"/>
      <c r="C7" s="141"/>
      <c r="D7" s="170"/>
      <c r="E7" s="170"/>
      <c r="F7" s="170"/>
      <c r="G7" s="170"/>
      <c r="H7" s="170"/>
      <c r="I7" s="170"/>
      <c r="J7" s="170"/>
      <c r="K7" s="170"/>
      <c r="L7" s="170"/>
      <c r="M7" s="141"/>
      <c r="N7" s="144"/>
      <c r="O7" s="137"/>
      <c r="P7" s="137"/>
      <c r="Q7" s="137"/>
      <c r="R7" s="137"/>
      <c r="S7" s="137"/>
    </row>
    <row r="8" spans="1:19" ht="19.5" thickBot="1" thickTop="1">
      <c r="A8" s="137"/>
      <c r="B8" s="145"/>
      <c r="C8" s="185" t="s">
        <v>248</v>
      </c>
      <c r="D8" s="186"/>
      <c r="E8" s="186"/>
      <c r="F8" s="186"/>
      <c r="G8" s="186"/>
      <c r="H8" s="186"/>
      <c r="I8" s="186"/>
      <c r="J8" s="186"/>
      <c r="K8" s="186"/>
      <c r="L8" s="186"/>
      <c r="M8" s="187"/>
      <c r="N8" s="147"/>
      <c r="O8" s="137"/>
      <c r="P8" s="137"/>
      <c r="Q8" s="137"/>
      <c r="R8" s="137"/>
      <c r="S8" s="137"/>
    </row>
    <row r="9" spans="1:19" ht="16.5" thickBot="1" thickTop="1">
      <c r="A9" s="137"/>
      <c r="B9" s="145"/>
      <c r="C9" s="146"/>
      <c r="D9" s="146"/>
      <c r="E9" s="146"/>
      <c r="F9" s="146"/>
      <c r="G9" s="146"/>
      <c r="H9" s="146"/>
      <c r="I9" s="146"/>
      <c r="J9" s="146"/>
      <c r="K9" s="146"/>
      <c r="L9" s="146"/>
      <c r="M9" s="146"/>
      <c r="N9" s="147"/>
      <c r="O9" s="137"/>
      <c r="P9" s="137"/>
      <c r="Q9" s="137"/>
      <c r="R9" s="137"/>
      <c r="S9" s="137"/>
    </row>
    <row r="10" spans="1:19" ht="17.25" thickBot="1" thickTop="1">
      <c r="A10" s="137"/>
      <c r="B10" s="145"/>
      <c r="C10" s="171" t="s">
        <v>232</v>
      </c>
      <c r="D10" s="172"/>
      <c r="E10" s="172"/>
      <c r="F10" s="172"/>
      <c r="G10" s="173"/>
      <c r="H10" s="173"/>
      <c r="I10" s="173"/>
      <c r="J10" s="173"/>
      <c r="K10" s="173"/>
      <c r="L10" s="173"/>
      <c r="M10" s="174"/>
      <c r="N10" s="147"/>
      <c r="O10" s="137"/>
      <c r="P10" s="137"/>
      <c r="Q10" s="137"/>
      <c r="R10" s="137"/>
      <c r="S10" s="137"/>
    </row>
    <row r="11" spans="1:19" ht="21.75" thickBot="1" thickTop="1">
      <c r="A11" s="137"/>
      <c r="B11" s="145"/>
      <c r="C11" s="175" t="s">
        <v>233</v>
      </c>
      <c r="D11" s="176"/>
      <c r="E11" s="176"/>
      <c r="F11" s="176"/>
      <c r="G11" s="177"/>
      <c r="H11" s="177"/>
      <c r="I11" s="177"/>
      <c r="J11" s="177"/>
      <c r="K11" s="177"/>
      <c r="L11" s="177"/>
      <c r="M11" s="178"/>
      <c r="N11" s="147"/>
      <c r="O11" s="137"/>
      <c r="P11" s="137"/>
      <c r="Q11" s="137"/>
      <c r="R11" s="137"/>
      <c r="S11" s="137"/>
    </row>
    <row r="12" spans="1:19" ht="24.75" thickBot="1" thickTop="1">
      <c r="A12" s="137"/>
      <c r="B12" s="145"/>
      <c r="C12" s="179" t="s">
        <v>235</v>
      </c>
      <c r="D12" s="180"/>
      <c r="E12" s="180"/>
      <c r="F12" s="180"/>
      <c r="G12" s="180"/>
      <c r="H12" s="180"/>
      <c r="I12" s="180"/>
      <c r="J12" s="180"/>
      <c r="K12" s="180"/>
      <c r="L12" s="180"/>
      <c r="M12" s="181"/>
      <c r="N12" s="147"/>
      <c r="O12" s="137"/>
      <c r="P12" s="137"/>
      <c r="Q12" s="137"/>
      <c r="R12" s="137"/>
      <c r="S12" s="137"/>
    </row>
    <row r="13" spans="1:19" ht="19.5" thickBot="1" thickTop="1">
      <c r="A13" s="137"/>
      <c r="B13" s="145"/>
      <c r="C13" s="185" t="s">
        <v>249</v>
      </c>
      <c r="D13" s="186"/>
      <c r="E13" s="186"/>
      <c r="F13" s="186"/>
      <c r="G13" s="186"/>
      <c r="H13" s="186"/>
      <c r="I13" s="186"/>
      <c r="J13" s="186"/>
      <c r="K13" s="186"/>
      <c r="L13" s="186"/>
      <c r="M13" s="187"/>
      <c r="N13" s="147"/>
      <c r="O13" s="137"/>
      <c r="P13" s="137"/>
      <c r="Q13" s="137"/>
      <c r="R13" s="137"/>
      <c r="S13" s="137"/>
    </row>
    <row r="14" spans="1:19" ht="15.75" thickTop="1">
      <c r="A14" s="137"/>
      <c r="B14" s="145"/>
      <c r="C14" s="146"/>
      <c r="D14" s="146"/>
      <c r="E14" s="146"/>
      <c r="F14" s="146"/>
      <c r="G14" s="146"/>
      <c r="H14" s="146"/>
      <c r="I14" s="146"/>
      <c r="J14" s="146"/>
      <c r="K14" s="146"/>
      <c r="L14" s="146"/>
      <c r="M14" s="146"/>
      <c r="N14" s="147"/>
      <c r="O14" s="137"/>
      <c r="P14" s="137"/>
      <c r="Q14" s="137"/>
      <c r="R14" s="137"/>
      <c r="S14" s="137"/>
    </row>
    <row r="15" spans="1:19" ht="15.75" thickBot="1">
      <c r="A15" s="137"/>
      <c r="B15" s="145"/>
      <c r="C15" s="146"/>
      <c r="D15" s="146"/>
      <c r="E15" s="146"/>
      <c r="F15" s="146"/>
      <c r="G15" s="146"/>
      <c r="H15" s="146"/>
      <c r="I15" s="146"/>
      <c r="J15" s="146"/>
      <c r="K15" s="146"/>
      <c r="L15" s="146"/>
      <c r="M15" s="146"/>
      <c r="N15" s="147"/>
      <c r="O15" s="137"/>
      <c r="P15" s="137"/>
      <c r="Q15" s="137"/>
      <c r="R15" s="137"/>
      <c r="S15" s="137"/>
    </row>
    <row r="16" spans="1:19" ht="43.5" customHeight="1" thickBot="1" thickTop="1">
      <c r="A16" s="137"/>
      <c r="B16" s="182" t="s">
        <v>230</v>
      </c>
      <c r="C16" s="183"/>
      <c r="D16" s="183"/>
      <c r="E16" s="183"/>
      <c r="F16" s="183"/>
      <c r="G16" s="183"/>
      <c r="H16" s="183"/>
      <c r="I16" s="183"/>
      <c r="J16" s="183"/>
      <c r="K16" s="183"/>
      <c r="L16" s="183"/>
      <c r="M16" s="183"/>
      <c r="N16" s="184"/>
      <c r="O16" s="137"/>
      <c r="P16" s="137"/>
      <c r="Q16" s="137"/>
      <c r="R16" s="137"/>
      <c r="S16" s="137"/>
    </row>
    <row r="17" spans="1:19" ht="15.75" thickTop="1">
      <c r="A17" s="137"/>
      <c r="B17" s="154" t="s">
        <v>234</v>
      </c>
      <c r="C17" s="155"/>
      <c r="D17" s="155"/>
      <c r="E17" s="155"/>
      <c r="F17" s="155"/>
      <c r="G17" s="155"/>
      <c r="H17" s="155"/>
      <c r="I17" s="155"/>
      <c r="J17" s="155"/>
      <c r="K17" s="155"/>
      <c r="L17" s="155"/>
      <c r="M17" s="155"/>
      <c r="N17" s="156"/>
      <c r="O17" s="137"/>
      <c r="P17" s="137"/>
      <c r="Q17" s="137"/>
      <c r="R17" s="137"/>
      <c r="S17" s="137"/>
    </row>
    <row r="18" spans="1:19" ht="15">
      <c r="A18" s="137"/>
      <c r="B18" s="157"/>
      <c r="C18" s="158"/>
      <c r="D18" s="158"/>
      <c r="E18" s="158"/>
      <c r="F18" s="158"/>
      <c r="G18" s="158"/>
      <c r="H18" s="158"/>
      <c r="I18" s="158"/>
      <c r="J18" s="158"/>
      <c r="K18" s="158"/>
      <c r="L18" s="158"/>
      <c r="M18" s="158"/>
      <c r="N18" s="159"/>
      <c r="O18" s="137"/>
      <c r="P18" s="137"/>
      <c r="Q18" s="137"/>
      <c r="R18" s="137"/>
      <c r="S18" s="137"/>
    </row>
    <row r="19" spans="1:19" ht="15">
      <c r="A19" s="137"/>
      <c r="B19" s="157"/>
      <c r="C19" s="158"/>
      <c r="D19" s="158"/>
      <c r="E19" s="158"/>
      <c r="F19" s="158"/>
      <c r="G19" s="158"/>
      <c r="H19" s="158"/>
      <c r="I19" s="158"/>
      <c r="J19" s="158"/>
      <c r="K19" s="158"/>
      <c r="L19" s="158"/>
      <c r="M19" s="158"/>
      <c r="N19" s="159"/>
      <c r="O19" s="137"/>
      <c r="P19" s="137"/>
      <c r="Q19" s="137"/>
      <c r="R19" s="137"/>
      <c r="S19" s="137"/>
    </row>
    <row r="20" spans="1:19" ht="15">
      <c r="A20" s="137"/>
      <c r="B20" s="160"/>
      <c r="C20" s="161"/>
      <c r="D20" s="161"/>
      <c r="E20" s="161"/>
      <c r="F20" s="161"/>
      <c r="G20" s="161"/>
      <c r="H20" s="161"/>
      <c r="I20" s="161"/>
      <c r="J20" s="161"/>
      <c r="K20" s="161"/>
      <c r="L20" s="161"/>
      <c r="M20" s="161"/>
      <c r="N20" s="162"/>
      <c r="O20" s="137"/>
      <c r="P20" s="137"/>
      <c r="Q20" s="137"/>
      <c r="R20" s="137"/>
      <c r="S20" s="137"/>
    </row>
    <row r="21" spans="1:19" ht="15">
      <c r="A21" s="137"/>
      <c r="B21" s="148"/>
      <c r="C21" s="149"/>
      <c r="D21" s="149"/>
      <c r="E21" s="149"/>
      <c r="F21" s="149"/>
      <c r="G21" s="149"/>
      <c r="H21" s="149"/>
      <c r="I21" s="149"/>
      <c r="J21" s="149"/>
      <c r="K21" s="149"/>
      <c r="L21" s="149"/>
      <c r="M21" s="149"/>
      <c r="N21" s="150"/>
      <c r="O21" s="137"/>
      <c r="P21" s="137"/>
      <c r="Q21" s="137"/>
      <c r="R21" s="137"/>
      <c r="S21" s="137"/>
    </row>
    <row r="22" spans="1:19" ht="15">
      <c r="A22" s="137"/>
      <c r="B22" s="137"/>
      <c r="C22" s="137"/>
      <c r="D22" s="137"/>
      <c r="E22" s="137"/>
      <c r="F22" s="137"/>
      <c r="G22" s="137"/>
      <c r="H22" s="137"/>
      <c r="I22" s="137"/>
      <c r="J22" s="137"/>
      <c r="K22" s="137"/>
      <c r="L22" s="137"/>
      <c r="M22" s="137"/>
      <c r="N22" s="137"/>
      <c r="O22" s="137"/>
      <c r="P22" s="137"/>
      <c r="Q22" s="137"/>
      <c r="R22" s="137"/>
      <c r="S22" s="137"/>
    </row>
    <row r="23" spans="1:19" ht="15">
      <c r="A23" s="137"/>
      <c r="B23" s="137"/>
      <c r="C23" s="137"/>
      <c r="D23" s="137"/>
      <c r="E23" s="137"/>
      <c r="F23" s="137"/>
      <c r="G23" s="137"/>
      <c r="H23" s="137"/>
      <c r="I23" s="137"/>
      <c r="J23" s="137"/>
      <c r="K23" s="137"/>
      <c r="L23" s="137"/>
      <c r="M23" s="137"/>
      <c r="N23" s="137"/>
      <c r="O23" s="137"/>
      <c r="P23" s="137"/>
      <c r="Q23" s="137"/>
      <c r="R23" s="137"/>
      <c r="S23" s="137"/>
    </row>
    <row r="24" spans="1:19" ht="15">
      <c r="A24" s="137"/>
      <c r="B24" s="137"/>
      <c r="C24" s="137"/>
      <c r="D24" s="137"/>
      <c r="E24" s="137"/>
      <c r="F24" s="137"/>
      <c r="G24" s="137"/>
      <c r="H24" s="137"/>
      <c r="I24" s="137"/>
      <c r="J24" s="137"/>
      <c r="K24" s="137"/>
      <c r="L24" s="137"/>
      <c r="M24" s="137"/>
      <c r="N24" s="137"/>
      <c r="O24" s="137"/>
      <c r="P24" s="137"/>
      <c r="Q24" s="137"/>
      <c r="R24" s="137"/>
      <c r="S24" s="137"/>
    </row>
    <row r="25" spans="1:19" ht="15">
      <c r="A25" s="137"/>
      <c r="B25" s="137"/>
      <c r="C25" s="137"/>
      <c r="D25" s="137"/>
      <c r="E25" s="137"/>
      <c r="F25" s="137"/>
      <c r="G25" s="137"/>
      <c r="H25" s="137"/>
      <c r="I25" s="137"/>
      <c r="J25" s="137"/>
      <c r="K25" s="137"/>
      <c r="L25" s="137"/>
      <c r="M25" s="137"/>
      <c r="N25" s="137"/>
      <c r="O25" s="137"/>
      <c r="P25" s="137"/>
      <c r="Q25" s="137"/>
      <c r="R25" s="137"/>
      <c r="S25" s="137"/>
    </row>
    <row r="26" spans="1:19" ht="15">
      <c r="A26" s="137"/>
      <c r="B26" s="137"/>
      <c r="C26" s="137"/>
      <c r="D26" s="137"/>
      <c r="E26" s="137"/>
      <c r="F26" s="137"/>
      <c r="G26" s="137"/>
      <c r="H26" s="137"/>
      <c r="I26" s="137"/>
      <c r="J26" s="137"/>
      <c r="K26" s="137"/>
      <c r="L26" s="137"/>
      <c r="M26" s="137"/>
      <c r="N26" s="137"/>
      <c r="O26" s="137"/>
      <c r="P26" s="137"/>
      <c r="Q26" s="137"/>
      <c r="R26" s="137"/>
      <c r="S26" s="137"/>
    </row>
    <row r="27" spans="1:19" ht="15">
      <c r="A27" s="137"/>
      <c r="B27" s="137"/>
      <c r="C27" s="137"/>
      <c r="D27" s="137"/>
      <c r="E27" s="137"/>
      <c r="F27" s="137"/>
      <c r="G27" s="137"/>
      <c r="H27" s="137"/>
      <c r="I27" s="137"/>
      <c r="J27" s="137"/>
      <c r="K27" s="137"/>
      <c r="L27" s="137"/>
      <c r="M27" s="137"/>
      <c r="N27" s="137"/>
      <c r="O27" s="137"/>
      <c r="P27" s="137"/>
      <c r="Q27" s="137"/>
      <c r="R27" s="137"/>
      <c r="S27" s="137"/>
    </row>
    <row r="28" spans="1:19" ht="15">
      <c r="A28" s="137"/>
      <c r="B28" s="137"/>
      <c r="C28" s="137"/>
      <c r="D28" s="137"/>
      <c r="E28" s="137"/>
      <c r="F28" s="137"/>
      <c r="G28" s="137"/>
      <c r="H28" s="137"/>
      <c r="I28" s="137"/>
      <c r="J28" s="137"/>
      <c r="K28" s="137"/>
      <c r="L28" s="137"/>
      <c r="M28" s="137"/>
      <c r="N28" s="137"/>
      <c r="O28" s="137"/>
      <c r="P28" s="137"/>
      <c r="Q28" s="137"/>
      <c r="R28" s="137"/>
      <c r="S28" s="137"/>
    </row>
  </sheetData>
  <sheetProtection password="D3B0" sheet="1" objects="1" scenarios="1" selectLockedCells="1" selectUnlockedCells="1"/>
  <mergeCells count="9">
    <mergeCell ref="B17:N20"/>
    <mergeCell ref="B3:E3"/>
    <mergeCell ref="D4:L7"/>
    <mergeCell ref="C10:M10"/>
    <mergeCell ref="C11:M11"/>
    <mergeCell ref="C12:M12"/>
    <mergeCell ref="B16:N16"/>
    <mergeCell ref="C13:M13"/>
    <mergeCell ref="C8:M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V114"/>
  <sheetViews>
    <sheetView zoomScalePageLayoutView="0" workbookViewId="0" topLeftCell="A1">
      <selection activeCell="C23" sqref="C23"/>
    </sheetView>
  </sheetViews>
  <sheetFormatPr defaultColWidth="9.140625" defaultRowHeight="15"/>
  <cols>
    <col min="1" max="1" width="9.140625" style="21" customWidth="1"/>
    <col min="2" max="3" width="9.140625" style="80" customWidth="1"/>
    <col min="4" max="4" width="11.8515625" style="80" customWidth="1"/>
    <col min="5" max="5" width="9.140625" style="80" customWidth="1"/>
    <col min="6" max="6" width="10.7109375" style="80" bestFit="1" customWidth="1"/>
    <col min="7" max="10" width="9.140625" style="80" customWidth="1"/>
    <col min="11" max="11" width="9.140625" style="105" customWidth="1"/>
    <col min="12" max="15" width="9.140625" style="80" customWidth="1"/>
    <col min="16" max="16" width="14.7109375" style="80" customWidth="1"/>
    <col min="17" max="22" width="9.140625" style="80" hidden="1" customWidth="1"/>
    <col min="23" max="16384" width="9.140625" style="80" customWidth="1"/>
  </cols>
  <sheetData>
    <row r="1" spans="1:17" ht="15">
      <c r="A1" s="103" t="str">
        <f>+'Sheet Index'!A21</f>
        <v>*** Suri's  Taxmaster fy1112- 1.0-25.11.11***</v>
      </c>
      <c r="B1" s="21"/>
      <c r="C1" s="21"/>
      <c r="D1" s="21"/>
      <c r="E1" s="21"/>
      <c r="F1" s="21"/>
      <c r="G1" s="21"/>
      <c r="H1" s="21"/>
      <c r="I1" s="21"/>
      <c r="J1" s="21"/>
      <c r="L1" s="21"/>
      <c r="M1" s="21"/>
      <c r="N1" s="21"/>
      <c r="O1" s="21"/>
      <c r="P1" s="21"/>
      <c r="Q1" s="21"/>
    </row>
    <row r="2" spans="2:16" ht="23.25">
      <c r="B2" s="3"/>
      <c r="C2" s="8" t="s">
        <v>200</v>
      </c>
      <c r="D2" s="3"/>
      <c r="E2" s="3"/>
      <c r="F2" s="3"/>
      <c r="G2" s="3"/>
      <c r="H2" s="3"/>
      <c r="I2" s="3"/>
      <c r="J2" s="3"/>
      <c r="L2" s="3"/>
      <c r="M2" s="3"/>
      <c r="N2" s="3"/>
      <c r="O2" s="3"/>
      <c r="P2" s="3"/>
    </row>
    <row r="3" spans="2:16" ht="3" customHeight="1">
      <c r="B3" s="3"/>
      <c r="C3" s="3"/>
      <c r="D3" s="3"/>
      <c r="E3" s="3"/>
      <c r="F3" s="3"/>
      <c r="G3" s="3"/>
      <c r="H3" s="3"/>
      <c r="I3" s="3"/>
      <c r="J3" s="3"/>
      <c r="L3" s="3"/>
      <c r="M3" s="3"/>
      <c r="N3" s="3"/>
      <c r="O3" s="3"/>
      <c r="P3" s="3"/>
    </row>
    <row r="4" spans="2:16" ht="18.75">
      <c r="B4" s="201" t="s">
        <v>125</v>
      </c>
      <c r="C4" s="202"/>
      <c r="D4" s="202"/>
      <c r="E4" s="202"/>
      <c r="F4" s="202"/>
      <c r="G4" s="217" t="s">
        <v>126</v>
      </c>
      <c r="H4" s="220"/>
      <c r="I4" s="220"/>
      <c r="J4" s="219"/>
      <c r="K4" s="108" t="s">
        <v>198</v>
      </c>
      <c r="L4" s="109"/>
      <c r="M4" s="109"/>
      <c r="N4" s="109"/>
      <c r="O4" s="109"/>
      <c r="P4" s="3"/>
    </row>
    <row r="5" spans="2:21" ht="18.75">
      <c r="B5" s="201" t="s">
        <v>124</v>
      </c>
      <c r="C5" s="202"/>
      <c r="D5" s="202"/>
      <c r="E5" s="202"/>
      <c r="F5" s="202"/>
      <c r="G5" s="217" t="s">
        <v>127</v>
      </c>
      <c r="H5" s="220"/>
      <c r="I5" s="220"/>
      <c r="J5" s="219"/>
      <c r="K5" s="108" t="s">
        <v>199</v>
      </c>
      <c r="L5" s="109"/>
      <c r="M5" s="109"/>
      <c r="N5" s="109"/>
      <c r="O5" s="109"/>
      <c r="P5" s="3"/>
      <c r="Q5" s="80" t="s">
        <v>164</v>
      </c>
      <c r="S5" s="80" t="s">
        <v>165</v>
      </c>
      <c r="U5" s="80" t="s">
        <v>166</v>
      </c>
    </row>
    <row r="6" spans="2:22" ht="18.75">
      <c r="B6" s="209" t="s">
        <v>48</v>
      </c>
      <c r="C6" s="210"/>
      <c r="D6" s="210"/>
      <c r="E6" s="210"/>
      <c r="F6" s="210"/>
      <c r="G6" s="217" t="s">
        <v>128</v>
      </c>
      <c r="H6" s="220"/>
      <c r="I6" s="220"/>
      <c r="J6" s="219"/>
      <c r="K6" s="108" t="s">
        <v>201</v>
      </c>
      <c r="L6" s="109"/>
      <c r="M6" s="109"/>
      <c r="N6" s="109"/>
      <c r="O6" s="109"/>
      <c r="P6" s="3"/>
      <c r="Q6" s="80">
        <v>800000</v>
      </c>
      <c r="R6" s="80">
        <v>60000</v>
      </c>
      <c r="S6" s="81">
        <v>800000</v>
      </c>
      <c r="T6" s="80">
        <v>60000</v>
      </c>
      <c r="U6" s="80">
        <v>800000</v>
      </c>
      <c r="V6" s="80">
        <v>60000</v>
      </c>
    </row>
    <row r="7" spans="2:22" ht="15">
      <c r="B7" s="211" t="s">
        <v>31</v>
      </c>
      <c r="C7" s="212"/>
      <c r="D7" s="212"/>
      <c r="E7" s="212"/>
      <c r="F7" s="213"/>
      <c r="G7" s="217" t="s">
        <v>236</v>
      </c>
      <c r="H7" s="220"/>
      <c r="I7" s="220"/>
      <c r="J7" s="219"/>
      <c r="K7" s="106"/>
      <c r="L7" s="3"/>
      <c r="M7" s="3"/>
      <c r="N7" s="3"/>
      <c r="O7" s="3"/>
      <c r="P7" s="3"/>
      <c r="Q7" s="80">
        <v>500000</v>
      </c>
      <c r="R7" s="80">
        <v>34000</v>
      </c>
      <c r="S7" s="81">
        <v>500000</v>
      </c>
      <c r="T7" s="80">
        <v>31000</v>
      </c>
      <c r="U7" s="80">
        <v>500000</v>
      </c>
      <c r="V7" s="80">
        <v>26500</v>
      </c>
    </row>
    <row r="8" spans="2:21" ht="15">
      <c r="B8" s="214" t="s">
        <v>32</v>
      </c>
      <c r="C8" s="215"/>
      <c r="D8" s="215"/>
      <c r="E8" s="215"/>
      <c r="F8" s="215"/>
      <c r="G8" s="217" t="s">
        <v>237</v>
      </c>
      <c r="H8" s="220"/>
      <c r="I8" s="220"/>
      <c r="J8" s="219"/>
      <c r="K8" s="106"/>
      <c r="L8" s="3"/>
      <c r="M8" s="3"/>
      <c r="N8" s="3"/>
      <c r="O8" s="3"/>
      <c r="P8" s="3"/>
      <c r="Q8" s="80">
        <v>160000</v>
      </c>
      <c r="S8" s="81">
        <v>190000</v>
      </c>
      <c r="U8" s="80">
        <v>235000</v>
      </c>
    </row>
    <row r="9" spans="2:22" ht="15">
      <c r="B9" s="201" t="s">
        <v>41</v>
      </c>
      <c r="C9" s="202"/>
      <c r="D9" s="202"/>
      <c r="E9" s="202"/>
      <c r="F9" s="216"/>
      <c r="G9" s="217" t="s">
        <v>238</v>
      </c>
      <c r="H9" s="218"/>
      <c r="I9" s="218"/>
      <c r="J9" s="219"/>
      <c r="K9" s="106"/>
      <c r="L9" s="3"/>
      <c r="M9" s="3"/>
      <c r="N9" s="3"/>
      <c r="O9" s="3"/>
      <c r="P9" s="3"/>
      <c r="R9" s="80" t="e">
        <f>IF($F$49&gt;Q6,R6+R7+($F$49-Q6)*0.3,IF($F$49&gt;Q7,R7+($F$49-Q7)*0.2,IF($F$49&gt;Q8,($F$49-Q8)*0.1,0)))</f>
        <v>#VALUE!</v>
      </c>
      <c r="S9" s="82"/>
      <c r="T9" s="80" t="e">
        <f>IF($F$49&gt;S6,T6+T7+($F$49-S6)*0.3,IF($F$49&gt;S7,T7+($F$49-S7)*0.2,IF($F$49&gt;S8,($F$49-S8)*0.1,0)))</f>
        <v>#VALUE!</v>
      </c>
      <c r="V9" s="80" t="e">
        <f>IF($F$49&gt;U6,V6+V7+($F$49-U6)*0.3,IF($F$49&gt;U7,V7+($F$49-U7)*0.2,IF($F$49&gt;U8,($F$49-U8)*0.1,0)))</f>
        <v>#VALUE!</v>
      </c>
    </row>
    <row r="10" spans="2:16" ht="15">
      <c r="B10" s="104"/>
      <c r="C10" s="104"/>
      <c r="D10" s="104"/>
      <c r="E10" s="104"/>
      <c r="F10" s="104" t="s">
        <v>42</v>
      </c>
      <c r="G10" s="217" t="s">
        <v>239</v>
      </c>
      <c r="H10" s="218"/>
      <c r="I10" s="218"/>
      <c r="J10" s="219"/>
      <c r="K10" s="106"/>
      <c r="L10" s="3"/>
      <c r="M10" s="3"/>
      <c r="N10" s="3"/>
      <c r="O10" s="3"/>
      <c r="P10" s="3"/>
    </row>
    <row r="11" spans="2:16" ht="15">
      <c r="B11" s="201" t="s">
        <v>40</v>
      </c>
      <c r="C11" s="202"/>
      <c r="D11" s="202"/>
      <c r="E11" s="202"/>
      <c r="F11" s="216"/>
      <c r="G11" s="217" t="s">
        <v>240</v>
      </c>
      <c r="H11" s="220"/>
      <c r="I11" s="220"/>
      <c r="J11" s="219"/>
      <c r="K11" s="106"/>
      <c r="L11" s="3"/>
      <c r="M11" s="3" t="str">
        <f>+'Sheet Index'!A21</f>
        <v>*** Suri's  Taxmaster fy1112- 1.0-25.11.11***</v>
      </c>
      <c r="N11" s="3"/>
      <c r="O11" s="3"/>
      <c r="P11" s="3"/>
    </row>
    <row r="12" spans="2:16" ht="15">
      <c r="B12" s="104"/>
      <c r="C12" s="104"/>
      <c r="D12" s="104"/>
      <c r="E12" s="104"/>
      <c r="F12" s="104" t="s">
        <v>39</v>
      </c>
      <c r="G12" s="217" t="s">
        <v>241</v>
      </c>
      <c r="H12" s="220"/>
      <c r="I12" s="220"/>
      <c r="J12" s="219"/>
      <c r="K12" s="106"/>
      <c r="L12" s="3"/>
      <c r="M12" s="3"/>
      <c r="N12" s="3"/>
      <c r="O12" s="3"/>
      <c r="P12" s="3"/>
    </row>
    <row r="13" spans="2:16" ht="15">
      <c r="B13" s="201" t="s">
        <v>43</v>
      </c>
      <c r="C13" s="202"/>
      <c r="D13" s="202"/>
      <c r="E13" s="202"/>
      <c r="F13" s="213"/>
      <c r="G13" s="227"/>
      <c r="H13" s="228"/>
      <c r="I13" s="228"/>
      <c r="J13" s="229"/>
      <c r="K13" s="106"/>
      <c r="L13" s="3"/>
      <c r="M13" s="3"/>
      <c r="N13" s="3"/>
      <c r="O13" s="3"/>
      <c r="P13" s="3"/>
    </row>
    <row r="14" spans="2:16" ht="15">
      <c r="B14" s="5" t="s">
        <v>132</v>
      </c>
      <c r="C14" s="5" t="s">
        <v>222</v>
      </c>
      <c r="D14" s="5" t="s">
        <v>133</v>
      </c>
      <c r="E14" s="131">
        <v>40547</v>
      </c>
      <c r="F14" s="17" t="s">
        <v>34</v>
      </c>
      <c r="G14" s="18" t="s">
        <v>223</v>
      </c>
      <c r="H14" s="11"/>
      <c r="I14" s="11"/>
      <c r="J14" s="12"/>
      <c r="K14" s="106"/>
      <c r="L14" s="3"/>
      <c r="M14" s="3"/>
      <c r="N14" s="3"/>
      <c r="O14" s="3"/>
      <c r="P14" s="3"/>
    </row>
    <row r="15" spans="2:16" ht="15">
      <c r="B15" s="203" t="s">
        <v>33</v>
      </c>
      <c r="C15" s="204"/>
      <c r="D15" s="204"/>
      <c r="E15" s="204"/>
      <c r="F15" s="205"/>
      <c r="G15" s="224" t="s">
        <v>129</v>
      </c>
      <c r="H15" s="225"/>
      <c r="I15" s="225"/>
      <c r="J15" s="226"/>
      <c r="K15" s="106"/>
      <c r="L15" s="3"/>
      <c r="M15" s="3"/>
      <c r="N15" s="3"/>
      <c r="O15" s="3"/>
      <c r="P15" s="3"/>
    </row>
    <row r="16" spans="2:16" ht="15">
      <c r="B16" s="200" t="s">
        <v>35</v>
      </c>
      <c r="C16" s="195"/>
      <c r="D16" s="206" t="s">
        <v>123</v>
      </c>
      <c r="E16" s="207"/>
      <c r="F16" s="208"/>
      <c r="G16" s="14" t="s">
        <v>130</v>
      </c>
      <c r="H16" s="221"/>
      <c r="I16" s="222"/>
      <c r="J16" s="223"/>
      <c r="K16" s="106"/>
      <c r="L16" s="3"/>
      <c r="M16" s="3"/>
      <c r="N16" s="3"/>
      <c r="O16" s="3"/>
      <c r="P16" s="3"/>
    </row>
    <row r="17" spans="2:16" ht="15">
      <c r="B17" s="194" t="s">
        <v>217</v>
      </c>
      <c r="C17" s="195"/>
      <c r="D17" s="196"/>
      <c r="E17" s="197"/>
      <c r="F17" s="198"/>
      <c r="G17" s="15"/>
      <c r="H17" s="221"/>
      <c r="I17" s="222"/>
      <c r="J17" s="223"/>
      <c r="K17" s="106"/>
      <c r="L17" s="3"/>
      <c r="M17" s="3"/>
      <c r="N17" s="3"/>
      <c r="O17" s="3"/>
      <c r="P17" s="3"/>
    </row>
    <row r="18" spans="2:16" ht="15">
      <c r="B18" s="199" t="s">
        <v>218</v>
      </c>
      <c r="C18" s="195"/>
      <c r="D18" s="190"/>
      <c r="E18" s="191"/>
      <c r="F18" s="192"/>
      <c r="G18" s="16" t="s">
        <v>61</v>
      </c>
      <c r="H18" s="221"/>
      <c r="I18" s="222"/>
      <c r="J18" s="223"/>
      <c r="K18" s="106"/>
      <c r="L18" s="3"/>
      <c r="M18" s="3"/>
      <c r="N18" s="3"/>
      <c r="O18" s="3"/>
      <c r="P18" s="3"/>
    </row>
    <row r="19" spans="2:16" ht="15">
      <c r="B19" s="200" t="s">
        <v>219</v>
      </c>
      <c r="C19" s="195"/>
      <c r="D19" s="190"/>
      <c r="E19" s="191"/>
      <c r="F19" s="192"/>
      <c r="G19" s="15" t="s">
        <v>131</v>
      </c>
      <c r="H19" s="221"/>
      <c r="I19" s="222"/>
      <c r="J19" s="223"/>
      <c r="K19" s="106"/>
      <c r="L19" s="3"/>
      <c r="M19" s="3"/>
      <c r="N19" s="3"/>
      <c r="O19" s="3"/>
      <c r="P19" s="3"/>
    </row>
    <row r="20" spans="2:16" ht="15">
      <c r="B20" s="188" t="s">
        <v>220</v>
      </c>
      <c r="C20" s="189"/>
      <c r="D20" s="190"/>
      <c r="E20" s="191"/>
      <c r="F20" s="192"/>
      <c r="G20" s="1"/>
      <c r="H20" s="1"/>
      <c r="I20" s="1"/>
      <c r="J20" s="1"/>
      <c r="L20" s="3"/>
      <c r="M20" s="3"/>
      <c r="N20" s="3"/>
      <c r="O20" s="3"/>
      <c r="P20" s="3"/>
    </row>
    <row r="21" spans="2:16" ht="15">
      <c r="B21" s="193" t="s">
        <v>46</v>
      </c>
      <c r="C21" s="193"/>
      <c r="D21" s="193"/>
      <c r="E21" s="193"/>
      <c r="F21" s="193"/>
      <c r="G21" s="193"/>
      <c r="H21" s="7"/>
      <c r="I21" s="7"/>
      <c r="J21" s="7"/>
      <c r="K21" s="107"/>
      <c r="L21" s="6"/>
      <c r="M21" s="3"/>
      <c r="N21" s="3"/>
      <c r="O21" s="3"/>
      <c r="P21" s="3"/>
    </row>
    <row r="22" spans="2:16" ht="15">
      <c r="B22" s="4" t="s">
        <v>36</v>
      </c>
      <c r="C22" s="9" t="s">
        <v>45</v>
      </c>
      <c r="D22" s="9"/>
      <c r="E22" s="9" t="s">
        <v>37</v>
      </c>
      <c r="F22" s="9" t="s">
        <v>38</v>
      </c>
      <c r="G22" s="10" t="s">
        <v>44</v>
      </c>
      <c r="H22" s="19" t="s">
        <v>183</v>
      </c>
      <c r="I22" s="20"/>
      <c r="J22" s="1"/>
      <c r="L22" s="3"/>
      <c r="M22" s="3"/>
      <c r="N22" s="3"/>
      <c r="O22" s="3"/>
      <c r="P22" s="3"/>
    </row>
    <row r="23" spans="2:16" ht="15">
      <c r="B23" s="4">
        <v>1</v>
      </c>
      <c r="C23" s="83"/>
      <c r="D23" s="13" t="s">
        <v>204</v>
      </c>
      <c r="E23" s="83"/>
      <c r="F23" s="135"/>
      <c r="G23" s="84"/>
      <c r="H23" s="230">
        <f>+D17</f>
        <v>0</v>
      </c>
      <c r="I23" s="231"/>
      <c r="J23" s="1">
        <f>IF(H23=$D$17,1,IF(H23=$D$18,2,IF(H23=$D$19,3,IF(H23=$D$20,4,0))))</f>
        <v>1</v>
      </c>
      <c r="L23" s="3"/>
      <c r="M23" s="3"/>
      <c r="N23" s="3"/>
      <c r="O23" s="3"/>
      <c r="P23" s="3"/>
    </row>
    <row r="24" spans="2:16" ht="15">
      <c r="B24" s="4">
        <f>+B23+1</f>
        <v>2</v>
      </c>
      <c r="C24" s="83"/>
      <c r="D24" s="13" t="s">
        <v>205</v>
      </c>
      <c r="E24" s="2">
        <f>+E23</f>
        <v>0</v>
      </c>
      <c r="F24" s="136"/>
      <c r="G24" s="84"/>
      <c r="H24" s="230">
        <f>+D17</f>
        <v>0</v>
      </c>
      <c r="I24" s="231"/>
      <c r="J24" s="1">
        <f aca="true" t="shared" si="0" ref="J24:J52">IF(H24=$D$17,1,IF(H24=$D$18,2,IF(H24=$D$19,3,IF(H24=$D$20,4,0))))</f>
        <v>1</v>
      </c>
      <c r="L24" s="3"/>
      <c r="M24" s="3"/>
      <c r="N24" s="3"/>
      <c r="O24" s="3"/>
      <c r="P24" s="3"/>
    </row>
    <row r="25" spans="2:16" ht="15">
      <c r="B25" s="4">
        <f aca="true" t="shared" si="1" ref="B25:B37">+B24+1</f>
        <v>3</v>
      </c>
      <c r="C25" s="83"/>
      <c r="D25" s="13" t="s">
        <v>206</v>
      </c>
      <c r="E25" s="2">
        <f aca="true" t="shared" si="2" ref="E25:E52">+E24</f>
        <v>0</v>
      </c>
      <c r="F25" s="136"/>
      <c r="G25" s="84"/>
      <c r="H25" s="230">
        <f>+D17</f>
        <v>0</v>
      </c>
      <c r="I25" s="231"/>
      <c r="J25" s="1">
        <f t="shared" si="0"/>
        <v>1</v>
      </c>
      <c r="L25" s="3"/>
      <c r="M25" s="3"/>
      <c r="N25" s="3"/>
      <c r="O25" s="3"/>
      <c r="P25" s="3"/>
    </row>
    <row r="26" spans="2:16" ht="15">
      <c r="B26" s="4">
        <f t="shared" si="1"/>
        <v>4</v>
      </c>
      <c r="C26" s="83"/>
      <c r="D26" s="13" t="s">
        <v>207</v>
      </c>
      <c r="E26" s="2">
        <f t="shared" si="2"/>
        <v>0</v>
      </c>
      <c r="F26" s="136"/>
      <c r="G26" s="84"/>
      <c r="H26" s="230">
        <f>+D18</f>
        <v>0</v>
      </c>
      <c r="I26" s="231"/>
      <c r="J26" s="1">
        <f t="shared" si="0"/>
        <v>1</v>
      </c>
      <c r="L26" s="3"/>
      <c r="M26" s="3"/>
      <c r="N26" s="3"/>
      <c r="O26" s="3"/>
      <c r="P26" s="3"/>
    </row>
    <row r="27" spans="2:16" ht="15">
      <c r="B27" s="4">
        <f t="shared" si="1"/>
        <v>5</v>
      </c>
      <c r="C27" s="83"/>
      <c r="D27" s="13" t="s">
        <v>208</v>
      </c>
      <c r="E27" s="2">
        <f t="shared" si="2"/>
        <v>0</v>
      </c>
      <c r="F27" s="136"/>
      <c r="G27" s="84"/>
      <c r="H27" s="230">
        <f>+D18</f>
        <v>0</v>
      </c>
      <c r="I27" s="231"/>
      <c r="J27" s="1">
        <f t="shared" si="0"/>
        <v>1</v>
      </c>
      <c r="L27" s="3"/>
      <c r="M27" s="3"/>
      <c r="N27" s="3"/>
      <c r="O27" s="3"/>
      <c r="P27" s="3"/>
    </row>
    <row r="28" spans="2:16" ht="15">
      <c r="B28" s="4">
        <f t="shared" si="1"/>
        <v>6</v>
      </c>
      <c r="C28" s="83"/>
      <c r="D28" s="13" t="s">
        <v>209</v>
      </c>
      <c r="E28" s="2">
        <f t="shared" si="2"/>
        <v>0</v>
      </c>
      <c r="F28" s="136"/>
      <c r="G28" s="84"/>
      <c r="H28" s="230">
        <f>+D18</f>
        <v>0</v>
      </c>
      <c r="I28" s="231"/>
      <c r="J28" s="1">
        <f t="shared" si="0"/>
        <v>1</v>
      </c>
      <c r="L28" s="3"/>
      <c r="M28" s="3"/>
      <c r="N28" s="3"/>
      <c r="O28" s="3"/>
      <c r="P28" s="3"/>
    </row>
    <row r="29" spans="2:16" ht="15">
      <c r="B29" s="4">
        <f t="shared" si="1"/>
        <v>7</v>
      </c>
      <c r="C29" s="83"/>
      <c r="D29" s="13" t="s">
        <v>210</v>
      </c>
      <c r="E29" s="2">
        <f t="shared" si="2"/>
        <v>0</v>
      </c>
      <c r="F29" s="136"/>
      <c r="G29" s="84"/>
      <c r="H29" s="230">
        <f>+D19</f>
        <v>0</v>
      </c>
      <c r="I29" s="231"/>
      <c r="J29" s="1">
        <f t="shared" si="0"/>
        <v>1</v>
      </c>
      <c r="L29" s="3"/>
      <c r="M29" s="3"/>
      <c r="N29" s="3"/>
      <c r="O29" s="3"/>
      <c r="P29" s="3"/>
    </row>
    <row r="30" spans="2:16" ht="15">
      <c r="B30" s="4">
        <f t="shared" si="1"/>
        <v>8</v>
      </c>
      <c r="C30" s="83"/>
      <c r="D30" s="13" t="s">
        <v>211</v>
      </c>
      <c r="E30" s="2">
        <f t="shared" si="2"/>
        <v>0</v>
      </c>
      <c r="F30" s="136"/>
      <c r="G30" s="84"/>
      <c r="H30" s="230">
        <f>+D19</f>
        <v>0</v>
      </c>
      <c r="I30" s="231"/>
      <c r="J30" s="1">
        <f t="shared" si="0"/>
        <v>1</v>
      </c>
      <c r="L30" s="3"/>
      <c r="M30" s="3"/>
      <c r="N30" s="3"/>
      <c r="O30" s="3"/>
      <c r="P30" s="3"/>
    </row>
    <row r="31" spans="2:16" ht="15">
      <c r="B31" s="4">
        <f t="shared" si="1"/>
        <v>9</v>
      </c>
      <c r="C31" s="83"/>
      <c r="D31" s="13" t="s">
        <v>212</v>
      </c>
      <c r="E31" s="2">
        <f t="shared" si="2"/>
        <v>0</v>
      </c>
      <c r="F31" s="136"/>
      <c r="G31" s="84"/>
      <c r="H31" s="230">
        <f>+D19</f>
        <v>0</v>
      </c>
      <c r="I31" s="231"/>
      <c r="J31" s="1">
        <f t="shared" si="0"/>
        <v>1</v>
      </c>
      <c r="L31" s="3"/>
      <c r="M31" s="3"/>
      <c r="N31" s="3"/>
      <c r="O31" s="3"/>
      <c r="P31" s="3"/>
    </row>
    <row r="32" spans="2:16" ht="15">
      <c r="B32" s="4">
        <f t="shared" si="1"/>
        <v>10</v>
      </c>
      <c r="C32" s="83"/>
      <c r="D32" s="13" t="s">
        <v>213</v>
      </c>
      <c r="E32" s="2">
        <f t="shared" si="2"/>
        <v>0</v>
      </c>
      <c r="F32" s="136"/>
      <c r="G32" s="84"/>
      <c r="H32" s="230">
        <f>+D20</f>
        <v>0</v>
      </c>
      <c r="I32" s="231"/>
      <c r="J32" s="1">
        <f t="shared" si="0"/>
        <v>1</v>
      </c>
      <c r="L32" s="3"/>
      <c r="M32" s="3"/>
      <c r="N32" s="3"/>
      <c r="O32" s="3"/>
      <c r="P32" s="3"/>
    </row>
    <row r="33" spans="2:16" ht="15">
      <c r="B33" s="4">
        <f t="shared" si="1"/>
        <v>11</v>
      </c>
      <c r="C33" s="83"/>
      <c r="D33" s="13" t="s">
        <v>214</v>
      </c>
      <c r="E33" s="2">
        <f t="shared" si="2"/>
        <v>0</v>
      </c>
      <c r="F33" s="136"/>
      <c r="G33" s="84"/>
      <c r="H33" s="230">
        <f>+D20</f>
        <v>0</v>
      </c>
      <c r="I33" s="231"/>
      <c r="J33" s="1">
        <f t="shared" si="0"/>
        <v>1</v>
      </c>
      <c r="L33" s="3"/>
      <c r="M33" s="3"/>
      <c r="N33" s="3"/>
      <c r="O33" s="3"/>
      <c r="P33" s="3"/>
    </row>
    <row r="34" spans="2:16" ht="15">
      <c r="B34" s="4">
        <f t="shared" si="1"/>
        <v>12</v>
      </c>
      <c r="C34" s="83"/>
      <c r="D34" s="13" t="s">
        <v>215</v>
      </c>
      <c r="E34" s="2">
        <f t="shared" si="2"/>
        <v>0</v>
      </c>
      <c r="F34" s="136"/>
      <c r="G34" s="84"/>
      <c r="H34" s="230">
        <f>+D20</f>
        <v>0</v>
      </c>
      <c r="I34" s="231"/>
      <c r="J34" s="1">
        <f t="shared" si="0"/>
        <v>1</v>
      </c>
      <c r="L34" s="3"/>
      <c r="M34" s="3"/>
      <c r="N34" s="3"/>
      <c r="O34" s="3"/>
      <c r="P34" s="3"/>
    </row>
    <row r="35" spans="2:16" ht="15">
      <c r="B35" s="4">
        <f t="shared" si="1"/>
        <v>13</v>
      </c>
      <c r="C35" s="83"/>
      <c r="D35" s="13" t="s">
        <v>134</v>
      </c>
      <c r="E35" s="2">
        <f t="shared" si="2"/>
        <v>0</v>
      </c>
      <c r="F35" s="136"/>
      <c r="G35" s="84"/>
      <c r="H35" s="230"/>
      <c r="I35" s="231"/>
      <c r="J35" s="1">
        <f t="shared" si="0"/>
        <v>1</v>
      </c>
      <c r="L35" s="3"/>
      <c r="M35" s="3"/>
      <c r="N35" s="3"/>
      <c r="O35" s="3"/>
      <c r="P35" s="3"/>
    </row>
    <row r="36" spans="2:16" ht="15">
      <c r="B36" s="4">
        <f t="shared" si="1"/>
        <v>14</v>
      </c>
      <c r="C36" s="83"/>
      <c r="D36" s="13" t="s">
        <v>135</v>
      </c>
      <c r="E36" s="2">
        <f t="shared" si="2"/>
        <v>0</v>
      </c>
      <c r="F36" s="136"/>
      <c r="G36" s="84"/>
      <c r="H36" s="230"/>
      <c r="I36" s="231"/>
      <c r="J36" s="1">
        <f t="shared" si="0"/>
        <v>1</v>
      </c>
      <c r="L36" s="3"/>
      <c r="M36" s="3"/>
      <c r="N36" s="3"/>
      <c r="O36" s="3"/>
      <c r="P36" s="3"/>
    </row>
    <row r="37" spans="2:16" ht="15">
      <c r="B37" s="4">
        <f t="shared" si="1"/>
        <v>15</v>
      </c>
      <c r="C37" s="83"/>
      <c r="D37" s="13" t="s">
        <v>136</v>
      </c>
      <c r="E37" s="2">
        <f t="shared" si="2"/>
        <v>0</v>
      </c>
      <c r="F37" s="136" t="s">
        <v>182</v>
      </c>
      <c r="G37" s="84"/>
      <c r="H37" s="230"/>
      <c r="I37" s="231"/>
      <c r="J37" s="1">
        <f t="shared" si="0"/>
        <v>1</v>
      </c>
      <c r="L37" s="3"/>
      <c r="M37" s="3"/>
      <c r="N37" s="3"/>
      <c r="O37" s="3"/>
      <c r="P37" s="3"/>
    </row>
    <row r="38" spans="2:16" ht="15">
      <c r="B38" s="4">
        <v>16</v>
      </c>
      <c r="C38" s="83"/>
      <c r="D38" s="13" t="s">
        <v>137</v>
      </c>
      <c r="E38" s="2">
        <f t="shared" si="2"/>
        <v>0</v>
      </c>
      <c r="F38" s="136" t="s">
        <v>182</v>
      </c>
      <c r="G38" s="84"/>
      <c r="H38" s="230"/>
      <c r="I38" s="231"/>
      <c r="J38" s="1">
        <f t="shared" si="0"/>
        <v>1</v>
      </c>
      <c r="L38" s="3"/>
      <c r="M38" s="3"/>
      <c r="N38" s="3"/>
      <c r="O38" s="3"/>
      <c r="P38" s="3"/>
    </row>
    <row r="39" spans="2:16" ht="15">
      <c r="B39" s="4">
        <v>17</v>
      </c>
      <c r="C39" s="83"/>
      <c r="D39" s="13" t="s">
        <v>138</v>
      </c>
      <c r="E39" s="2">
        <f t="shared" si="2"/>
        <v>0</v>
      </c>
      <c r="F39" s="136" t="s">
        <v>182</v>
      </c>
      <c r="G39" s="84"/>
      <c r="H39" s="230"/>
      <c r="I39" s="231"/>
      <c r="J39" s="1">
        <f t="shared" si="0"/>
        <v>1</v>
      </c>
      <c r="L39" s="3"/>
      <c r="M39" s="3"/>
      <c r="N39" s="3"/>
      <c r="O39" s="3"/>
      <c r="P39" s="3"/>
    </row>
    <row r="40" spans="2:16" ht="15">
      <c r="B40" s="4">
        <v>18</v>
      </c>
      <c r="C40" s="83"/>
      <c r="D40" s="13" t="s">
        <v>139</v>
      </c>
      <c r="E40" s="2">
        <f t="shared" si="2"/>
        <v>0</v>
      </c>
      <c r="F40" s="136" t="s">
        <v>182</v>
      </c>
      <c r="G40" s="84"/>
      <c r="H40" s="230"/>
      <c r="I40" s="231"/>
      <c r="J40" s="1">
        <f t="shared" si="0"/>
        <v>1</v>
      </c>
      <c r="L40" s="3"/>
      <c r="M40" s="3"/>
      <c r="N40" s="3"/>
      <c r="O40" s="3"/>
      <c r="P40" s="3"/>
    </row>
    <row r="41" spans="2:16" ht="15">
      <c r="B41" s="4">
        <v>19</v>
      </c>
      <c r="C41" s="83"/>
      <c r="D41" s="13" t="s">
        <v>140</v>
      </c>
      <c r="E41" s="2">
        <f t="shared" si="2"/>
        <v>0</v>
      </c>
      <c r="F41" s="136" t="s">
        <v>182</v>
      </c>
      <c r="G41" s="84"/>
      <c r="H41" s="230"/>
      <c r="I41" s="231"/>
      <c r="J41" s="1">
        <f t="shared" si="0"/>
        <v>1</v>
      </c>
      <c r="L41" s="3"/>
      <c r="M41" s="3"/>
      <c r="N41" s="3"/>
      <c r="O41" s="3"/>
      <c r="P41" s="3"/>
    </row>
    <row r="42" spans="2:16" ht="15">
      <c r="B42" s="4">
        <v>20</v>
      </c>
      <c r="C42" s="83"/>
      <c r="D42" s="13" t="s">
        <v>141</v>
      </c>
      <c r="E42" s="2">
        <f t="shared" si="2"/>
        <v>0</v>
      </c>
      <c r="F42" s="136" t="s">
        <v>182</v>
      </c>
      <c r="G42" s="84"/>
      <c r="H42" s="230"/>
      <c r="I42" s="231"/>
      <c r="J42" s="1">
        <f t="shared" si="0"/>
        <v>1</v>
      </c>
      <c r="L42" s="3"/>
      <c r="M42" s="3"/>
      <c r="N42" s="3"/>
      <c r="O42" s="3"/>
      <c r="P42" s="3"/>
    </row>
    <row r="43" spans="2:16" ht="15">
      <c r="B43" s="4">
        <v>21</v>
      </c>
      <c r="C43" s="83"/>
      <c r="D43" s="13" t="s">
        <v>142</v>
      </c>
      <c r="E43" s="2">
        <f t="shared" si="2"/>
        <v>0</v>
      </c>
      <c r="F43" s="136" t="s">
        <v>182</v>
      </c>
      <c r="G43" s="84"/>
      <c r="H43" s="230"/>
      <c r="I43" s="231"/>
      <c r="J43" s="1">
        <f t="shared" si="0"/>
        <v>1</v>
      </c>
      <c r="L43" s="3"/>
      <c r="M43" s="3"/>
      <c r="N43" s="3"/>
      <c r="O43" s="3"/>
      <c r="P43" s="3"/>
    </row>
    <row r="44" spans="2:16" ht="15">
      <c r="B44" s="4">
        <v>22</v>
      </c>
      <c r="C44" s="83"/>
      <c r="D44" s="13" t="s">
        <v>143</v>
      </c>
      <c r="E44" s="2">
        <f t="shared" si="2"/>
        <v>0</v>
      </c>
      <c r="F44" s="136" t="s">
        <v>182</v>
      </c>
      <c r="G44" s="84"/>
      <c r="H44" s="230"/>
      <c r="I44" s="231"/>
      <c r="J44" s="1">
        <f t="shared" si="0"/>
        <v>1</v>
      </c>
      <c r="L44" s="3"/>
      <c r="M44" s="3"/>
      <c r="N44" s="3"/>
      <c r="O44" s="3"/>
      <c r="P44" s="3"/>
    </row>
    <row r="45" spans="2:16" ht="15">
      <c r="B45" s="4">
        <v>23</v>
      </c>
      <c r="C45" s="83"/>
      <c r="D45" s="13" t="s">
        <v>144</v>
      </c>
      <c r="E45" s="2">
        <f t="shared" si="2"/>
        <v>0</v>
      </c>
      <c r="F45" s="136" t="s">
        <v>182</v>
      </c>
      <c r="G45" s="84"/>
      <c r="H45" s="230"/>
      <c r="I45" s="231"/>
      <c r="J45" s="1">
        <f t="shared" si="0"/>
        <v>1</v>
      </c>
      <c r="L45" s="3"/>
      <c r="M45" s="3"/>
      <c r="N45" s="3"/>
      <c r="O45" s="3"/>
      <c r="P45" s="3"/>
    </row>
    <row r="46" spans="2:16" ht="15">
      <c r="B46" s="4">
        <v>24</v>
      </c>
      <c r="C46" s="83"/>
      <c r="D46" s="13" t="s">
        <v>145</v>
      </c>
      <c r="E46" s="2">
        <f t="shared" si="2"/>
        <v>0</v>
      </c>
      <c r="F46" s="136" t="s">
        <v>182</v>
      </c>
      <c r="G46" s="84"/>
      <c r="H46" s="230"/>
      <c r="I46" s="231"/>
      <c r="J46" s="1">
        <f t="shared" si="0"/>
        <v>1</v>
      </c>
      <c r="L46" s="3"/>
      <c r="M46" s="3"/>
      <c r="N46" s="3"/>
      <c r="O46" s="3"/>
      <c r="P46" s="3"/>
    </row>
    <row r="47" spans="2:16" ht="15">
      <c r="B47" s="4">
        <v>25</v>
      </c>
      <c r="C47" s="83"/>
      <c r="D47" s="13" t="s">
        <v>146</v>
      </c>
      <c r="E47" s="2">
        <f t="shared" si="2"/>
        <v>0</v>
      </c>
      <c r="F47" s="136" t="s">
        <v>182</v>
      </c>
      <c r="G47" s="84"/>
      <c r="H47" s="230"/>
      <c r="I47" s="231"/>
      <c r="J47" s="1">
        <f t="shared" si="0"/>
        <v>1</v>
      </c>
      <c r="L47" s="3"/>
      <c r="M47" s="3"/>
      <c r="N47" s="3"/>
      <c r="O47" s="3"/>
      <c r="P47" s="3"/>
    </row>
    <row r="48" spans="2:16" ht="15">
      <c r="B48" s="4">
        <v>26</v>
      </c>
      <c r="C48" s="83"/>
      <c r="D48" s="13" t="s">
        <v>147</v>
      </c>
      <c r="E48" s="2">
        <f t="shared" si="2"/>
        <v>0</v>
      </c>
      <c r="F48" s="136" t="s">
        <v>182</v>
      </c>
      <c r="G48" s="84"/>
      <c r="H48" s="230"/>
      <c r="I48" s="231"/>
      <c r="J48" s="1">
        <f t="shared" si="0"/>
        <v>1</v>
      </c>
      <c r="L48" s="3"/>
      <c r="M48" s="3"/>
      <c r="N48" s="3"/>
      <c r="O48" s="3"/>
      <c r="P48" s="3"/>
    </row>
    <row r="49" spans="2:16" ht="15">
      <c r="B49" s="4">
        <v>27</v>
      </c>
      <c r="C49" s="83"/>
      <c r="D49" s="13" t="s">
        <v>148</v>
      </c>
      <c r="E49" s="2">
        <f t="shared" si="2"/>
        <v>0</v>
      </c>
      <c r="F49" s="136" t="s">
        <v>182</v>
      </c>
      <c r="G49" s="84"/>
      <c r="H49" s="230"/>
      <c r="I49" s="231"/>
      <c r="J49" s="1">
        <f t="shared" si="0"/>
        <v>1</v>
      </c>
      <c r="L49" s="3"/>
      <c r="M49" s="3"/>
      <c r="N49" s="3"/>
      <c r="O49" s="3"/>
      <c r="P49" s="3"/>
    </row>
    <row r="50" spans="2:16" ht="15">
      <c r="B50" s="4">
        <v>28</v>
      </c>
      <c r="C50" s="83"/>
      <c r="D50" s="13" t="s">
        <v>149</v>
      </c>
      <c r="E50" s="2">
        <f t="shared" si="2"/>
        <v>0</v>
      </c>
      <c r="F50" s="136" t="s">
        <v>182</v>
      </c>
      <c r="G50" s="84"/>
      <c r="H50" s="230"/>
      <c r="I50" s="231"/>
      <c r="J50" s="1">
        <f t="shared" si="0"/>
        <v>1</v>
      </c>
      <c r="L50" s="3"/>
      <c r="M50" s="3"/>
      <c r="N50" s="3"/>
      <c r="O50" s="3"/>
      <c r="P50" s="3"/>
    </row>
    <row r="51" spans="2:16" ht="15">
      <c r="B51" s="4">
        <v>29</v>
      </c>
      <c r="C51" s="83"/>
      <c r="D51" s="13" t="s">
        <v>150</v>
      </c>
      <c r="E51" s="2">
        <f t="shared" si="2"/>
        <v>0</v>
      </c>
      <c r="F51" s="136" t="s">
        <v>182</v>
      </c>
      <c r="G51" s="84"/>
      <c r="H51" s="230"/>
      <c r="I51" s="231"/>
      <c r="J51" s="1">
        <f t="shared" si="0"/>
        <v>1</v>
      </c>
      <c r="L51" s="3"/>
      <c r="M51" s="3"/>
      <c r="N51" s="3"/>
      <c r="O51" s="3"/>
      <c r="P51" s="3"/>
    </row>
    <row r="52" spans="2:16" ht="15">
      <c r="B52" s="4">
        <v>30</v>
      </c>
      <c r="C52" s="83"/>
      <c r="D52" s="13" t="s">
        <v>151</v>
      </c>
      <c r="E52" s="2">
        <f t="shared" si="2"/>
        <v>0</v>
      </c>
      <c r="F52" s="136" t="s">
        <v>182</v>
      </c>
      <c r="G52" s="84"/>
      <c r="H52" s="230"/>
      <c r="I52" s="231"/>
      <c r="J52" s="1">
        <f t="shared" si="0"/>
        <v>1</v>
      </c>
      <c r="L52" s="3"/>
      <c r="M52" s="3"/>
      <c r="N52" s="3"/>
      <c r="O52" s="3"/>
      <c r="P52" s="3"/>
    </row>
    <row r="53" spans="2:16" ht="15">
      <c r="B53" s="3"/>
      <c r="C53" s="3"/>
      <c r="D53" s="3"/>
      <c r="E53" s="3"/>
      <c r="F53" s="3"/>
      <c r="G53" s="3"/>
      <c r="H53" s="3"/>
      <c r="I53" s="3"/>
      <c r="J53" s="3"/>
      <c r="L53" s="3"/>
      <c r="M53" s="3"/>
      <c r="N53" s="3"/>
      <c r="O53" s="3"/>
      <c r="P53" s="3"/>
    </row>
    <row r="54" spans="2:16" ht="15">
      <c r="B54" s="3"/>
      <c r="C54" s="3"/>
      <c r="D54" s="3"/>
      <c r="E54" s="3"/>
      <c r="F54" s="3"/>
      <c r="G54" s="3"/>
      <c r="H54" s="3"/>
      <c r="I54" s="3"/>
      <c r="J54" s="3"/>
      <c r="L54" s="3"/>
      <c r="M54" s="3"/>
      <c r="N54" s="3"/>
      <c r="O54" s="3"/>
      <c r="P54" s="3"/>
    </row>
    <row r="55" spans="2:16" ht="15">
      <c r="B55" s="3"/>
      <c r="C55" s="3"/>
      <c r="D55" s="3"/>
      <c r="E55" s="3"/>
      <c r="F55" s="3"/>
      <c r="G55" s="3"/>
      <c r="H55" s="3"/>
      <c r="I55" s="3"/>
      <c r="J55" s="3"/>
      <c r="L55" s="3"/>
      <c r="M55" s="3"/>
      <c r="N55" s="3"/>
      <c r="O55" s="3"/>
      <c r="P55" s="3"/>
    </row>
    <row r="56" spans="2:16" ht="15">
      <c r="B56" s="3"/>
      <c r="C56" s="3"/>
      <c r="D56" s="3"/>
      <c r="E56" s="3"/>
      <c r="F56" s="3"/>
      <c r="G56" s="3"/>
      <c r="H56" s="3"/>
      <c r="I56" s="3"/>
      <c r="J56" s="3"/>
      <c r="L56" s="3"/>
      <c r="M56" s="3"/>
      <c r="N56" s="3"/>
      <c r="O56" s="3"/>
      <c r="P56" s="3"/>
    </row>
    <row r="57" spans="2:16" ht="15">
      <c r="B57" s="3"/>
      <c r="C57" s="3"/>
      <c r="D57" s="3"/>
      <c r="E57" s="3"/>
      <c r="F57" s="3"/>
      <c r="G57" s="3"/>
      <c r="H57" s="3"/>
      <c r="I57" s="3"/>
      <c r="J57" s="3"/>
      <c r="L57" s="3"/>
      <c r="M57" s="3"/>
      <c r="N57" s="3"/>
      <c r="O57" s="3"/>
      <c r="P57" s="3"/>
    </row>
    <row r="58" spans="2:16" ht="15">
      <c r="B58" s="3"/>
      <c r="C58" s="3"/>
      <c r="D58" s="3"/>
      <c r="E58" s="3"/>
      <c r="F58" s="3"/>
      <c r="G58" s="3"/>
      <c r="H58" s="3"/>
      <c r="I58" s="3"/>
      <c r="J58" s="3"/>
      <c r="L58" s="3"/>
      <c r="M58" s="3"/>
      <c r="N58" s="3"/>
      <c r="O58" s="3"/>
      <c r="P58" s="3"/>
    </row>
    <row r="59" spans="2:16" ht="15">
      <c r="B59" s="3"/>
      <c r="C59" s="3"/>
      <c r="D59" s="3"/>
      <c r="E59" s="3"/>
      <c r="F59" s="3"/>
      <c r="G59" s="3"/>
      <c r="H59" s="3"/>
      <c r="I59" s="3"/>
      <c r="J59" s="3"/>
      <c r="K59" s="106"/>
      <c r="L59" s="3"/>
      <c r="M59" s="3"/>
      <c r="N59" s="3"/>
      <c r="O59" s="3"/>
      <c r="P59" s="3"/>
    </row>
    <row r="60" spans="2:16" ht="15">
      <c r="B60" s="3"/>
      <c r="C60" s="3"/>
      <c r="D60" s="3"/>
      <c r="E60" s="3"/>
      <c r="F60" s="3"/>
      <c r="G60" s="3"/>
      <c r="H60" s="3"/>
      <c r="I60" s="3"/>
      <c r="J60" s="3"/>
      <c r="K60" s="106"/>
      <c r="L60" s="3"/>
      <c r="M60" s="3"/>
      <c r="N60" s="3"/>
      <c r="O60" s="3"/>
      <c r="P60" s="3"/>
    </row>
    <row r="61" spans="2:16" ht="15">
      <c r="B61" s="3"/>
      <c r="C61" s="3"/>
      <c r="D61" s="3"/>
      <c r="E61" s="3"/>
      <c r="F61" s="3"/>
      <c r="G61" s="3"/>
      <c r="H61" s="3"/>
      <c r="I61" s="3"/>
      <c r="J61" s="3"/>
      <c r="K61" s="106"/>
      <c r="L61" s="3"/>
      <c r="M61" s="3"/>
      <c r="N61" s="3"/>
      <c r="O61" s="3"/>
      <c r="P61" s="3"/>
    </row>
    <row r="62" spans="2:16" ht="15">
      <c r="B62" s="3"/>
      <c r="C62" s="3"/>
      <c r="D62" s="3"/>
      <c r="E62" s="3"/>
      <c r="F62" s="3"/>
      <c r="G62" s="3"/>
      <c r="H62" s="3"/>
      <c r="I62" s="3"/>
      <c r="J62" s="3"/>
      <c r="K62" s="106"/>
      <c r="L62" s="3"/>
      <c r="M62" s="3"/>
      <c r="N62" s="3"/>
      <c r="O62" s="3"/>
      <c r="P62" s="3"/>
    </row>
    <row r="63" spans="2:16" ht="15">
      <c r="B63" s="3"/>
      <c r="C63" s="3"/>
      <c r="D63" s="3"/>
      <c r="E63" s="3"/>
      <c r="F63" s="3"/>
      <c r="G63" s="3"/>
      <c r="H63" s="3"/>
      <c r="I63" s="3"/>
      <c r="J63" s="3"/>
      <c r="K63" s="106"/>
      <c r="L63" s="3"/>
      <c r="M63" s="3"/>
      <c r="N63" s="3"/>
      <c r="O63" s="3"/>
      <c r="P63" s="3"/>
    </row>
    <row r="64" spans="2:16" ht="15">
      <c r="B64" s="3"/>
      <c r="C64" s="3"/>
      <c r="D64" s="3"/>
      <c r="E64" s="3"/>
      <c r="F64" s="3"/>
      <c r="G64" s="3"/>
      <c r="H64" s="3"/>
      <c r="I64" s="3"/>
      <c r="J64" s="3"/>
      <c r="K64" s="106"/>
      <c r="L64" s="3"/>
      <c r="M64" s="3"/>
      <c r="N64" s="3"/>
      <c r="O64" s="3"/>
      <c r="P64" s="3"/>
    </row>
    <row r="65" spans="2:16" ht="15">
      <c r="B65" s="3"/>
      <c r="C65" s="3"/>
      <c r="D65" s="3"/>
      <c r="E65" s="3"/>
      <c r="F65" s="3"/>
      <c r="G65" s="3"/>
      <c r="H65" s="3"/>
      <c r="I65" s="3"/>
      <c r="J65" s="3"/>
      <c r="K65" s="106"/>
      <c r="L65" s="3"/>
      <c r="M65" s="3"/>
      <c r="N65" s="3"/>
      <c r="O65" s="3"/>
      <c r="P65" s="3"/>
    </row>
    <row r="66" spans="2:16" ht="15">
      <c r="B66" s="3"/>
      <c r="C66" s="3"/>
      <c r="D66" s="3"/>
      <c r="E66" s="3"/>
      <c r="F66" s="3"/>
      <c r="G66" s="3"/>
      <c r="H66" s="3"/>
      <c r="I66" s="3"/>
      <c r="J66" s="3"/>
      <c r="K66" s="106"/>
      <c r="L66" s="3"/>
      <c r="M66" s="3"/>
      <c r="N66" s="3"/>
      <c r="O66" s="3"/>
      <c r="P66" s="3"/>
    </row>
    <row r="67" spans="2:16" ht="15">
      <c r="B67" s="3"/>
      <c r="C67" s="3"/>
      <c r="D67" s="3"/>
      <c r="E67" s="3"/>
      <c r="F67" s="3"/>
      <c r="G67" s="3"/>
      <c r="H67" s="3"/>
      <c r="I67" s="3"/>
      <c r="J67" s="3"/>
      <c r="K67" s="106"/>
      <c r="L67" s="3"/>
      <c r="M67" s="3"/>
      <c r="N67" s="3"/>
      <c r="O67" s="3"/>
      <c r="P67" s="3"/>
    </row>
    <row r="68" spans="2:16" ht="15">
      <c r="B68" s="3"/>
      <c r="C68" s="3"/>
      <c r="D68" s="3"/>
      <c r="E68" s="3"/>
      <c r="F68" s="3"/>
      <c r="G68" s="3"/>
      <c r="H68" s="3"/>
      <c r="I68" s="3"/>
      <c r="J68" s="3"/>
      <c r="K68" s="106"/>
      <c r="L68" s="3"/>
      <c r="M68" s="3"/>
      <c r="N68" s="3"/>
      <c r="O68" s="3"/>
      <c r="P68" s="3"/>
    </row>
    <row r="69" spans="2:16" ht="15">
      <c r="B69" s="3"/>
      <c r="C69" s="3"/>
      <c r="D69" s="3"/>
      <c r="E69" s="3"/>
      <c r="F69" s="3"/>
      <c r="G69" s="3"/>
      <c r="H69" s="3"/>
      <c r="I69" s="3"/>
      <c r="J69" s="3"/>
      <c r="K69" s="106"/>
      <c r="L69" s="3"/>
      <c r="M69" s="3"/>
      <c r="N69" s="3"/>
      <c r="O69" s="3"/>
      <c r="P69" s="3"/>
    </row>
    <row r="70" spans="2:16" ht="15">
      <c r="B70" s="3"/>
      <c r="C70" s="3"/>
      <c r="D70" s="3"/>
      <c r="E70" s="3"/>
      <c r="F70" s="3"/>
      <c r="G70" s="3"/>
      <c r="H70" s="3"/>
      <c r="I70" s="3"/>
      <c r="J70" s="3"/>
      <c r="K70" s="106"/>
      <c r="L70" s="3"/>
      <c r="M70" s="3"/>
      <c r="N70" s="3"/>
      <c r="O70" s="3"/>
      <c r="P70" s="3"/>
    </row>
    <row r="71" spans="2:16" ht="15">
      <c r="B71" s="3"/>
      <c r="C71" s="3"/>
      <c r="D71" s="3"/>
      <c r="E71" s="3"/>
      <c r="F71" s="3"/>
      <c r="G71" s="3"/>
      <c r="H71" s="3"/>
      <c r="I71" s="3"/>
      <c r="J71" s="3"/>
      <c r="K71" s="106"/>
      <c r="L71" s="3"/>
      <c r="M71" s="3"/>
      <c r="N71" s="3"/>
      <c r="O71" s="3"/>
      <c r="P71" s="3"/>
    </row>
    <row r="72" spans="2:16" ht="15">
      <c r="B72" s="3"/>
      <c r="C72" s="3"/>
      <c r="D72" s="3"/>
      <c r="E72" s="3"/>
      <c r="F72" s="3"/>
      <c r="G72" s="3"/>
      <c r="H72" s="3"/>
      <c r="I72" s="3"/>
      <c r="J72" s="3"/>
      <c r="K72" s="106"/>
      <c r="L72" s="3"/>
      <c r="M72" s="3"/>
      <c r="N72" s="3"/>
      <c r="O72" s="3"/>
      <c r="P72" s="3"/>
    </row>
    <row r="73" spans="2:16" ht="15">
      <c r="B73" s="3"/>
      <c r="C73" s="3"/>
      <c r="D73" s="3"/>
      <c r="E73" s="3"/>
      <c r="F73" s="3"/>
      <c r="G73" s="3"/>
      <c r="H73" s="3"/>
      <c r="I73" s="3"/>
      <c r="J73" s="3"/>
      <c r="K73" s="106"/>
      <c r="L73" s="3"/>
      <c r="M73" s="3"/>
      <c r="N73" s="3"/>
      <c r="O73" s="3"/>
      <c r="P73" s="3"/>
    </row>
    <row r="74" spans="2:16" ht="15">
      <c r="B74" s="3"/>
      <c r="C74" s="3"/>
      <c r="D74" s="3"/>
      <c r="E74" s="3"/>
      <c r="F74" s="3"/>
      <c r="G74" s="3"/>
      <c r="H74" s="3"/>
      <c r="I74" s="3"/>
      <c r="J74" s="3"/>
      <c r="K74" s="106"/>
      <c r="L74" s="3"/>
      <c r="M74" s="3"/>
      <c r="N74" s="3"/>
      <c r="O74" s="3"/>
      <c r="P74" s="3"/>
    </row>
    <row r="75" spans="2:16" ht="15">
      <c r="B75" s="3"/>
      <c r="C75" s="3"/>
      <c r="D75" s="3"/>
      <c r="E75" s="3"/>
      <c r="F75" s="3"/>
      <c r="G75" s="3"/>
      <c r="H75" s="3"/>
      <c r="I75" s="3"/>
      <c r="J75" s="3"/>
      <c r="K75" s="106"/>
      <c r="L75" s="3"/>
      <c r="M75" s="3"/>
      <c r="N75" s="3"/>
      <c r="O75" s="3"/>
      <c r="P75" s="3"/>
    </row>
    <row r="76" spans="2:16" ht="15">
      <c r="B76" s="3"/>
      <c r="C76" s="3"/>
      <c r="D76" s="3"/>
      <c r="E76" s="3"/>
      <c r="F76" s="3"/>
      <c r="G76" s="3"/>
      <c r="H76" s="3"/>
      <c r="I76" s="3"/>
      <c r="J76" s="3"/>
      <c r="K76" s="106"/>
      <c r="L76" s="3"/>
      <c r="M76" s="3"/>
      <c r="N76" s="3"/>
      <c r="O76" s="3"/>
      <c r="P76" s="3"/>
    </row>
    <row r="77" spans="2:16" ht="15">
      <c r="B77" s="3"/>
      <c r="C77" s="3"/>
      <c r="D77" s="3"/>
      <c r="E77" s="3"/>
      <c r="F77" s="3"/>
      <c r="G77" s="3"/>
      <c r="H77" s="3"/>
      <c r="I77" s="3"/>
      <c r="J77" s="3"/>
      <c r="K77" s="106"/>
      <c r="L77" s="3"/>
      <c r="M77" s="3"/>
      <c r="N77" s="3"/>
      <c r="O77" s="3"/>
      <c r="P77" s="3"/>
    </row>
    <row r="78" spans="2:16" ht="15">
      <c r="B78" s="3"/>
      <c r="C78" s="3"/>
      <c r="D78" s="3"/>
      <c r="E78" s="3"/>
      <c r="F78" s="3"/>
      <c r="G78" s="3"/>
      <c r="H78" s="3"/>
      <c r="I78" s="3"/>
      <c r="J78" s="3"/>
      <c r="K78" s="106"/>
      <c r="L78" s="3"/>
      <c r="M78" s="3"/>
      <c r="N78" s="3"/>
      <c r="O78" s="3"/>
      <c r="P78" s="3"/>
    </row>
    <row r="79" spans="2:16" ht="15">
      <c r="B79" s="3"/>
      <c r="C79" s="3"/>
      <c r="D79" s="3"/>
      <c r="E79" s="3"/>
      <c r="F79" s="3"/>
      <c r="G79" s="3"/>
      <c r="H79" s="3"/>
      <c r="I79" s="3"/>
      <c r="J79" s="3"/>
      <c r="K79" s="106"/>
      <c r="L79" s="3"/>
      <c r="M79" s="3"/>
      <c r="N79" s="3"/>
      <c r="O79" s="3"/>
      <c r="P79" s="3"/>
    </row>
    <row r="80" spans="2:16" ht="15">
      <c r="B80" s="3"/>
      <c r="C80" s="3"/>
      <c r="D80" s="3"/>
      <c r="E80" s="3"/>
      <c r="F80" s="3"/>
      <c r="G80" s="3"/>
      <c r="H80" s="3"/>
      <c r="I80" s="3"/>
      <c r="J80" s="3"/>
      <c r="K80" s="106"/>
      <c r="L80" s="3"/>
      <c r="M80" s="3"/>
      <c r="N80" s="3"/>
      <c r="O80" s="3"/>
      <c r="P80" s="3"/>
    </row>
    <row r="81" spans="2:16" ht="15">
      <c r="B81" s="3"/>
      <c r="C81" s="3"/>
      <c r="D81" s="3"/>
      <c r="E81" s="3"/>
      <c r="F81" s="3"/>
      <c r="G81" s="3"/>
      <c r="H81" s="3"/>
      <c r="I81" s="3"/>
      <c r="J81" s="3"/>
      <c r="K81" s="106"/>
      <c r="L81" s="3"/>
      <c r="M81" s="3"/>
      <c r="N81" s="3"/>
      <c r="O81" s="3"/>
      <c r="P81" s="3"/>
    </row>
    <row r="82" spans="2:16" ht="15">
      <c r="B82" s="3"/>
      <c r="C82" s="3"/>
      <c r="D82" s="3"/>
      <c r="E82" s="3"/>
      <c r="F82" s="3"/>
      <c r="G82" s="3"/>
      <c r="H82" s="3"/>
      <c r="I82" s="3"/>
      <c r="J82" s="3"/>
      <c r="K82" s="106"/>
      <c r="L82" s="3"/>
      <c r="M82" s="3"/>
      <c r="N82" s="3"/>
      <c r="O82" s="3"/>
      <c r="P82" s="3"/>
    </row>
    <row r="83" spans="2:16" ht="15">
      <c r="B83" s="3"/>
      <c r="C83" s="3"/>
      <c r="D83" s="3"/>
      <c r="E83" s="3"/>
      <c r="F83" s="3"/>
      <c r="G83" s="3"/>
      <c r="H83" s="3"/>
      <c r="I83" s="3"/>
      <c r="J83" s="3"/>
      <c r="K83" s="106"/>
      <c r="L83" s="3"/>
      <c r="M83" s="3"/>
      <c r="N83" s="3"/>
      <c r="O83" s="3"/>
      <c r="P83" s="3"/>
    </row>
    <row r="84" spans="2:16" ht="15">
      <c r="B84" s="3"/>
      <c r="C84" s="3"/>
      <c r="D84" s="3"/>
      <c r="E84" s="3"/>
      <c r="F84" s="3"/>
      <c r="G84" s="3"/>
      <c r="H84" s="3"/>
      <c r="I84" s="3"/>
      <c r="J84" s="3"/>
      <c r="K84" s="106"/>
      <c r="L84" s="3"/>
      <c r="M84" s="3"/>
      <c r="N84" s="3"/>
      <c r="O84" s="3"/>
      <c r="P84" s="3"/>
    </row>
    <row r="85" spans="2:16" ht="15">
      <c r="B85" s="3"/>
      <c r="C85" s="3"/>
      <c r="D85" s="3"/>
      <c r="E85" s="3"/>
      <c r="F85" s="3"/>
      <c r="G85" s="3"/>
      <c r="H85" s="3"/>
      <c r="I85" s="3"/>
      <c r="J85" s="3"/>
      <c r="K85" s="106"/>
      <c r="L85" s="3"/>
      <c r="M85" s="3"/>
      <c r="N85" s="3"/>
      <c r="O85" s="3"/>
      <c r="P85" s="3"/>
    </row>
    <row r="86" spans="2:16" ht="15">
      <c r="B86" s="3"/>
      <c r="C86" s="3"/>
      <c r="D86" s="3"/>
      <c r="E86" s="3"/>
      <c r="F86" s="3"/>
      <c r="G86" s="3"/>
      <c r="H86" s="3"/>
      <c r="I86" s="3"/>
      <c r="J86" s="3"/>
      <c r="K86" s="106"/>
      <c r="L86" s="3"/>
      <c r="M86" s="3"/>
      <c r="N86" s="3"/>
      <c r="O86" s="3"/>
      <c r="P86" s="3"/>
    </row>
    <row r="87" spans="2:16" ht="15">
      <c r="B87" s="3"/>
      <c r="C87" s="3"/>
      <c r="D87" s="3"/>
      <c r="E87" s="3"/>
      <c r="F87" s="3"/>
      <c r="G87" s="3"/>
      <c r="H87" s="3"/>
      <c r="I87" s="3"/>
      <c r="J87" s="3"/>
      <c r="K87" s="106"/>
      <c r="L87" s="3"/>
      <c r="M87" s="3"/>
      <c r="N87" s="3"/>
      <c r="O87" s="3"/>
      <c r="P87" s="3"/>
    </row>
    <row r="88" spans="2:16" ht="15">
      <c r="B88" s="3"/>
      <c r="C88" s="3"/>
      <c r="D88" s="3"/>
      <c r="E88" s="3"/>
      <c r="F88" s="3"/>
      <c r="G88" s="3"/>
      <c r="H88" s="3"/>
      <c r="I88" s="3"/>
      <c r="J88" s="3"/>
      <c r="K88" s="106"/>
      <c r="L88" s="3"/>
      <c r="M88" s="3"/>
      <c r="N88" s="3"/>
      <c r="O88" s="3"/>
      <c r="P88" s="3"/>
    </row>
    <row r="89" spans="2:16" ht="15">
      <c r="B89" s="3"/>
      <c r="C89" s="3"/>
      <c r="D89" s="3"/>
      <c r="E89" s="3"/>
      <c r="F89" s="3"/>
      <c r="G89" s="3"/>
      <c r="H89" s="3"/>
      <c r="I89" s="3"/>
      <c r="J89" s="3"/>
      <c r="K89" s="106"/>
      <c r="L89" s="3"/>
      <c r="M89" s="3"/>
      <c r="N89" s="3"/>
      <c r="O89" s="3"/>
      <c r="P89" s="3"/>
    </row>
    <row r="90" spans="2:16" ht="15">
      <c r="B90" s="3"/>
      <c r="C90" s="3"/>
      <c r="D90" s="3"/>
      <c r="E90" s="3"/>
      <c r="F90" s="3"/>
      <c r="G90" s="3"/>
      <c r="H90" s="3"/>
      <c r="I90" s="3"/>
      <c r="J90" s="3"/>
      <c r="K90" s="106"/>
      <c r="L90" s="3"/>
      <c r="M90" s="3"/>
      <c r="N90" s="3"/>
      <c r="O90" s="3"/>
      <c r="P90" s="3"/>
    </row>
    <row r="91" spans="2:16" ht="15">
      <c r="B91" s="3"/>
      <c r="C91" s="3"/>
      <c r="D91" s="3"/>
      <c r="E91" s="3"/>
      <c r="F91" s="3"/>
      <c r="G91" s="3"/>
      <c r="H91" s="3"/>
      <c r="I91" s="3"/>
      <c r="J91" s="3"/>
      <c r="K91" s="106"/>
      <c r="L91" s="3"/>
      <c r="M91" s="3"/>
      <c r="N91" s="3"/>
      <c r="O91" s="3"/>
      <c r="P91" s="3"/>
    </row>
    <row r="92" spans="2:16" ht="15">
      <c r="B92" s="3"/>
      <c r="C92" s="3"/>
      <c r="D92" s="3"/>
      <c r="E92" s="3"/>
      <c r="F92" s="3"/>
      <c r="G92" s="3"/>
      <c r="H92" s="3"/>
      <c r="I92" s="3"/>
      <c r="J92" s="3"/>
      <c r="K92" s="106"/>
      <c r="L92" s="3"/>
      <c r="M92" s="3"/>
      <c r="N92" s="3"/>
      <c r="O92" s="3"/>
      <c r="P92" s="3"/>
    </row>
    <row r="93" spans="2:16" ht="15">
      <c r="B93" s="3"/>
      <c r="C93" s="3"/>
      <c r="D93" s="3"/>
      <c r="E93" s="3"/>
      <c r="F93" s="3"/>
      <c r="G93" s="3"/>
      <c r="H93" s="3"/>
      <c r="I93" s="3"/>
      <c r="J93" s="3"/>
      <c r="K93" s="106"/>
      <c r="L93" s="3"/>
      <c r="M93" s="3"/>
      <c r="N93" s="3"/>
      <c r="O93" s="3"/>
      <c r="P93" s="3"/>
    </row>
    <row r="94" spans="2:16" ht="15">
      <c r="B94" s="3"/>
      <c r="C94" s="3"/>
      <c r="D94" s="3"/>
      <c r="E94" s="3"/>
      <c r="F94" s="3"/>
      <c r="G94" s="3"/>
      <c r="H94" s="3"/>
      <c r="I94" s="3"/>
      <c r="J94" s="3"/>
      <c r="K94" s="106"/>
      <c r="L94" s="3"/>
      <c r="M94" s="3"/>
      <c r="N94" s="3"/>
      <c r="O94" s="3"/>
      <c r="P94" s="3"/>
    </row>
    <row r="95" spans="2:16" ht="15">
      <c r="B95" s="3"/>
      <c r="C95" s="3"/>
      <c r="D95" s="3"/>
      <c r="E95" s="3"/>
      <c r="F95" s="3"/>
      <c r="G95" s="3"/>
      <c r="H95" s="3"/>
      <c r="I95" s="3"/>
      <c r="J95" s="3"/>
      <c r="K95" s="106"/>
      <c r="L95" s="3"/>
      <c r="M95" s="3"/>
      <c r="N95" s="3"/>
      <c r="O95" s="3"/>
      <c r="P95" s="3"/>
    </row>
    <row r="96" spans="2:16" ht="15">
      <c r="B96" s="3"/>
      <c r="C96" s="3"/>
      <c r="D96" s="3"/>
      <c r="E96" s="3"/>
      <c r="F96" s="3"/>
      <c r="G96" s="3"/>
      <c r="H96" s="3"/>
      <c r="I96" s="3"/>
      <c r="J96" s="3"/>
      <c r="K96" s="106"/>
      <c r="L96" s="3"/>
      <c r="M96" s="3"/>
      <c r="N96" s="3"/>
      <c r="O96" s="3"/>
      <c r="P96" s="3"/>
    </row>
    <row r="97" spans="2:16" ht="15">
      <c r="B97" s="3"/>
      <c r="C97" s="3"/>
      <c r="D97" s="3"/>
      <c r="E97" s="3"/>
      <c r="F97" s="3"/>
      <c r="G97" s="3"/>
      <c r="H97" s="3"/>
      <c r="I97" s="3"/>
      <c r="J97" s="3"/>
      <c r="K97" s="106"/>
      <c r="L97" s="3"/>
      <c r="M97" s="3"/>
      <c r="N97" s="3"/>
      <c r="O97" s="3"/>
      <c r="P97" s="3"/>
    </row>
    <row r="98" spans="2:16" ht="15">
      <c r="B98" s="3"/>
      <c r="C98" s="3"/>
      <c r="D98" s="3"/>
      <c r="E98" s="3"/>
      <c r="F98" s="3"/>
      <c r="G98" s="3"/>
      <c r="H98" s="3"/>
      <c r="I98" s="3"/>
      <c r="J98" s="3"/>
      <c r="K98" s="106"/>
      <c r="L98" s="3"/>
      <c r="M98" s="3"/>
      <c r="N98" s="3"/>
      <c r="O98" s="3"/>
      <c r="P98" s="3"/>
    </row>
    <row r="99" spans="2:16" ht="15">
      <c r="B99" s="3"/>
      <c r="C99" s="3"/>
      <c r="D99" s="3"/>
      <c r="E99" s="3"/>
      <c r="F99" s="3"/>
      <c r="G99" s="3"/>
      <c r="H99" s="3"/>
      <c r="I99" s="3"/>
      <c r="J99" s="3"/>
      <c r="K99" s="106"/>
      <c r="L99" s="3"/>
      <c r="M99" s="3"/>
      <c r="N99" s="3"/>
      <c r="O99" s="3"/>
      <c r="P99" s="3"/>
    </row>
    <row r="100" spans="2:16" ht="15">
      <c r="B100" s="3"/>
      <c r="C100" s="3"/>
      <c r="D100" s="3"/>
      <c r="E100" s="3"/>
      <c r="F100" s="3"/>
      <c r="G100" s="3"/>
      <c r="H100" s="3"/>
      <c r="I100" s="3"/>
      <c r="J100" s="3"/>
      <c r="K100" s="106"/>
      <c r="L100" s="3"/>
      <c r="M100" s="3"/>
      <c r="N100" s="3"/>
      <c r="O100" s="3"/>
      <c r="P100" s="3"/>
    </row>
    <row r="101" spans="2:16" ht="15">
      <c r="B101" s="3"/>
      <c r="C101" s="3"/>
      <c r="D101" s="3"/>
      <c r="E101" s="3"/>
      <c r="F101" s="3"/>
      <c r="G101" s="3"/>
      <c r="H101" s="3"/>
      <c r="I101" s="3"/>
      <c r="J101" s="3"/>
      <c r="K101" s="106"/>
      <c r="L101" s="3"/>
      <c r="M101" s="3"/>
      <c r="N101" s="3"/>
      <c r="O101" s="3"/>
      <c r="P101" s="3"/>
    </row>
    <row r="102" spans="2:16" ht="15">
      <c r="B102" s="3"/>
      <c r="C102" s="3"/>
      <c r="D102" s="3"/>
      <c r="E102" s="3"/>
      <c r="F102" s="3"/>
      <c r="G102" s="3"/>
      <c r="H102" s="3"/>
      <c r="I102" s="3"/>
      <c r="J102" s="3"/>
      <c r="K102" s="106"/>
      <c r="L102" s="3"/>
      <c r="M102" s="3"/>
      <c r="N102" s="3"/>
      <c r="O102" s="3"/>
      <c r="P102" s="3"/>
    </row>
    <row r="103" spans="2:16" ht="15">
      <c r="B103" s="3"/>
      <c r="C103" s="3"/>
      <c r="D103" s="3"/>
      <c r="E103" s="3"/>
      <c r="F103" s="3"/>
      <c r="G103" s="3"/>
      <c r="H103" s="3"/>
      <c r="I103" s="3"/>
      <c r="J103" s="3"/>
      <c r="K103" s="106"/>
      <c r="L103" s="3"/>
      <c r="M103" s="3"/>
      <c r="N103" s="3"/>
      <c r="O103" s="3"/>
      <c r="P103" s="3"/>
    </row>
    <row r="104" spans="2:16" ht="15">
      <c r="B104" s="3"/>
      <c r="C104" s="3"/>
      <c r="D104" s="3"/>
      <c r="E104" s="3"/>
      <c r="F104" s="3"/>
      <c r="G104" s="3"/>
      <c r="H104" s="3"/>
      <c r="I104" s="3"/>
      <c r="J104" s="3"/>
      <c r="K104" s="106"/>
      <c r="L104" s="3"/>
      <c r="M104" s="3"/>
      <c r="N104" s="3"/>
      <c r="O104" s="3"/>
      <c r="P104" s="3"/>
    </row>
    <row r="105" spans="2:16" ht="15">
      <c r="B105" s="3"/>
      <c r="C105" s="3"/>
      <c r="D105" s="3"/>
      <c r="E105" s="3"/>
      <c r="F105" s="3"/>
      <c r="G105" s="3"/>
      <c r="H105" s="3"/>
      <c r="I105" s="3"/>
      <c r="J105" s="3"/>
      <c r="K105" s="106"/>
      <c r="L105" s="3"/>
      <c r="M105" s="3"/>
      <c r="N105" s="3"/>
      <c r="O105" s="3"/>
      <c r="P105" s="3"/>
    </row>
    <row r="106" spans="2:16" ht="15">
      <c r="B106" s="3"/>
      <c r="C106" s="3"/>
      <c r="D106" s="3"/>
      <c r="E106" s="3"/>
      <c r="F106" s="3"/>
      <c r="G106" s="3"/>
      <c r="H106" s="3"/>
      <c r="I106" s="3"/>
      <c r="J106" s="3"/>
      <c r="K106" s="106"/>
      <c r="L106" s="3"/>
      <c r="M106" s="3"/>
      <c r="N106" s="3"/>
      <c r="O106" s="3"/>
      <c r="P106" s="3"/>
    </row>
    <row r="107" spans="2:16" ht="15">
      <c r="B107" s="3"/>
      <c r="C107" s="3"/>
      <c r="D107" s="3"/>
      <c r="E107" s="3"/>
      <c r="F107" s="3"/>
      <c r="G107" s="3"/>
      <c r="H107" s="3"/>
      <c r="I107" s="3"/>
      <c r="J107" s="3"/>
      <c r="K107" s="106"/>
      <c r="L107" s="3"/>
      <c r="M107" s="3"/>
      <c r="N107" s="3"/>
      <c r="O107" s="3"/>
      <c r="P107" s="3"/>
    </row>
    <row r="108" spans="2:16" ht="15">
      <c r="B108" s="3"/>
      <c r="C108" s="3"/>
      <c r="D108" s="3"/>
      <c r="E108" s="3"/>
      <c r="F108" s="3"/>
      <c r="G108" s="3"/>
      <c r="H108" s="3"/>
      <c r="I108" s="3"/>
      <c r="J108" s="3"/>
      <c r="K108" s="106"/>
      <c r="L108" s="3"/>
      <c r="M108" s="3"/>
      <c r="N108" s="3"/>
      <c r="O108" s="3"/>
      <c r="P108" s="3"/>
    </row>
    <row r="109" spans="2:16" ht="15">
      <c r="B109" s="3"/>
      <c r="C109" s="3"/>
      <c r="D109" s="3"/>
      <c r="E109" s="3"/>
      <c r="F109" s="3"/>
      <c r="G109" s="3"/>
      <c r="H109" s="3"/>
      <c r="I109" s="3"/>
      <c r="J109" s="3"/>
      <c r="K109" s="106"/>
      <c r="L109" s="3"/>
      <c r="M109" s="3"/>
      <c r="N109" s="3"/>
      <c r="O109" s="3"/>
      <c r="P109" s="3"/>
    </row>
    <row r="110" spans="2:16" ht="15">
      <c r="B110" s="3"/>
      <c r="C110" s="3"/>
      <c r="D110" s="3"/>
      <c r="E110" s="3"/>
      <c r="F110" s="3"/>
      <c r="G110" s="3"/>
      <c r="H110" s="3"/>
      <c r="I110" s="3"/>
      <c r="J110" s="3"/>
      <c r="K110" s="106"/>
      <c r="L110" s="3"/>
      <c r="M110" s="3"/>
      <c r="N110" s="3"/>
      <c r="O110" s="3"/>
      <c r="P110" s="3"/>
    </row>
    <row r="111" spans="2:16" ht="15">
      <c r="B111" s="3"/>
      <c r="C111" s="3"/>
      <c r="D111" s="3"/>
      <c r="E111" s="3"/>
      <c r="F111" s="3"/>
      <c r="G111" s="3"/>
      <c r="H111" s="3"/>
      <c r="I111" s="3"/>
      <c r="J111" s="3"/>
      <c r="K111" s="106"/>
      <c r="L111" s="3"/>
      <c r="M111" s="3"/>
      <c r="N111" s="3"/>
      <c r="O111" s="3"/>
      <c r="P111" s="3"/>
    </row>
    <row r="112" spans="2:16" ht="15">
      <c r="B112" s="3"/>
      <c r="C112" s="3"/>
      <c r="D112" s="3"/>
      <c r="E112" s="3"/>
      <c r="F112" s="3"/>
      <c r="G112" s="3"/>
      <c r="H112" s="3"/>
      <c r="I112" s="3"/>
      <c r="J112" s="3"/>
      <c r="K112" s="106"/>
      <c r="L112" s="3"/>
      <c r="M112" s="3"/>
      <c r="N112" s="3"/>
      <c r="O112" s="3"/>
      <c r="P112" s="3"/>
    </row>
    <row r="113" spans="2:16" ht="15">
      <c r="B113" s="3"/>
      <c r="C113" s="3"/>
      <c r="D113" s="3"/>
      <c r="E113" s="3"/>
      <c r="F113" s="3"/>
      <c r="G113" s="3"/>
      <c r="H113" s="3"/>
      <c r="I113" s="3"/>
      <c r="J113" s="3"/>
      <c r="K113" s="106"/>
      <c r="L113" s="3"/>
      <c r="M113" s="3"/>
      <c r="N113" s="3"/>
      <c r="O113" s="3"/>
      <c r="P113" s="3"/>
    </row>
    <row r="114" spans="2:16" ht="15">
      <c r="B114" s="3"/>
      <c r="C114" s="3"/>
      <c r="D114" s="3"/>
      <c r="E114" s="3"/>
      <c r="F114" s="3"/>
      <c r="G114" s="3"/>
      <c r="H114" s="3"/>
      <c r="I114" s="3"/>
      <c r="J114" s="3"/>
      <c r="K114" s="106"/>
      <c r="L114" s="3"/>
      <c r="M114" s="3"/>
      <c r="N114" s="3"/>
      <c r="O114" s="3"/>
      <c r="P114" s="3"/>
    </row>
  </sheetData>
  <sheetProtection password="AC6F" sheet="1" selectLockedCells="1"/>
  <mergeCells count="65">
    <mergeCell ref="H47:I47"/>
    <mergeCell ref="H48:I48"/>
    <mergeCell ref="H49:I49"/>
    <mergeCell ref="H50:I50"/>
    <mergeCell ref="H51:I51"/>
    <mergeCell ref="H52:I52"/>
    <mergeCell ref="H41:I41"/>
    <mergeCell ref="H42:I42"/>
    <mergeCell ref="H43:I43"/>
    <mergeCell ref="H44:I44"/>
    <mergeCell ref="H45:I45"/>
    <mergeCell ref="H46:I46"/>
    <mergeCell ref="H35:I35"/>
    <mergeCell ref="H36:I36"/>
    <mergeCell ref="H37:I37"/>
    <mergeCell ref="H38:I38"/>
    <mergeCell ref="H39:I39"/>
    <mergeCell ref="H40:I40"/>
    <mergeCell ref="H29:I29"/>
    <mergeCell ref="H30:I30"/>
    <mergeCell ref="H31:I31"/>
    <mergeCell ref="H32:I32"/>
    <mergeCell ref="H33:I33"/>
    <mergeCell ref="H34:I34"/>
    <mergeCell ref="H23:I23"/>
    <mergeCell ref="H24:I24"/>
    <mergeCell ref="H25:I25"/>
    <mergeCell ref="H26:I26"/>
    <mergeCell ref="H27:I27"/>
    <mergeCell ref="H28:I28"/>
    <mergeCell ref="H18:J18"/>
    <mergeCell ref="H19:J19"/>
    <mergeCell ref="B5:F5"/>
    <mergeCell ref="G5:J5"/>
    <mergeCell ref="G15:J15"/>
    <mergeCell ref="H16:J16"/>
    <mergeCell ref="H17:J17"/>
    <mergeCell ref="G12:J12"/>
    <mergeCell ref="G13:J13"/>
    <mergeCell ref="G9:J9"/>
    <mergeCell ref="G10:J10"/>
    <mergeCell ref="G11:J11"/>
    <mergeCell ref="G4:J4"/>
    <mergeCell ref="G6:J6"/>
    <mergeCell ref="G7:J7"/>
    <mergeCell ref="G8:J8"/>
    <mergeCell ref="B4:F4"/>
    <mergeCell ref="B15:F15"/>
    <mergeCell ref="B16:C16"/>
    <mergeCell ref="D16:F16"/>
    <mergeCell ref="B6:F6"/>
    <mergeCell ref="B7:F7"/>
    <mergeCell ref="B8:F8"/>
    <mergeCell ref="B9:F9"/>
    <mergeCell ref="B11:F11"/>
    <mergeCell ref="B13:F13"/>
    <mergeCell ref="B20:C20"/>
    <mergeCell ref="D20:F20"/>
    <mergeCell ref="B21:G21"/>
    <mergeCell ref="B17:C17"/>
    <mergeCell ref="D17:F17"/>
    <mergeCell ref="B18:C18"/>
    <mergeCell ref="D18:F18"/>
    <mergeCell ref="B19:C19"/>
    <mergeCell ref="D19:F19"/>
  </mergeCells>
  <dataValidations count="1">
    <dataValidation type="list" allowBlank="1" showInputMessage="1" showErrorMessage="1" sqref="H23:I52">
      <formula1>$D$17:$D$20</formula1>
    </dataValidation>
  </dataValidation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2"/>
  <dimension ref="A1:BK287"/>
  <sheetViews>
    <sheetView zoomScalePageLayoutView="0" workbookViewId="0" topLeftCell="A1">
      <pane ySplit="4" topLeftCell="A5" activePane="bottomLeft" state="frozen"/>
      <selection pane="topLeft" activeCell="A1" sqref="A1"/>
      <selection pane="bottomLeft" activeCell="A1" sqref="A1:IV16384"/>
    </sheetView>
  </sheetViews>
  <sheetFormatPr defaultColWidth="9.140625" defaultRowHeight="15"/>
  <cols>
    <col min="1" max="3" width="9.140625" style="87" customWidth="1"/>
    <col min="4" max="4" width="10.140625" style="87" customWidth="1"/>
    <col min="5" max="5" width="11.28125" style="87" customWidth="1"/>
    <col min="6" max="6" width="3.421875" style="87" customWidth="1"/>
    <col min="7" max="7" width="10.00390625" style="87" customWidth="1"/>
    <col min="8" max="9" width="9.140625" style="87" customWidth="1"/>
    <col min="10" max="10" width="10.421875" style="87" customWidth="1"/>
    <col min="11" max="11" width="10.8515625" style="87" customWidth="1"/>
    <col min="12" max="15" width="9.140625" style="87" customWidth="1"/>
    <col min="16" max="16" width="15.421875" style="87" customWidth="1"/>
    <col min="17" max="20" width="9.140625" style="87" customWidth="1"/>
    <col min="21" max="27" width="2.57421875" style="152" customWidth="1"/>
    <col min="28" max="28" width="2.8515625" style="152" customWidth="1"/>
    <col min="29" max="32" width="2.57421875" style="152" customWidth="1"/>
    <col min="33" max="33" width="9.7109375" style="152" customWidth="1"/>
    <col min="34" max="34" width="2.57421875" style="152" customWidth="1"/>
    <col min="35" max="35" width="2.00390625" style="152" customWidth="1"/>
    <col min="36" max="41" width="2.57421875" style="152" customWidth="1"/>
    <col min="42" max="42" width="1.1484375" style="152" customWidth="1"/>
    <col min="43" max="46" width="2.57421875" style="152" customWidth="1"/>
    <col min="47" max="47" width="2.00390625" style="152" customWidth="1"/>
    <col min="48" max="48" width="2.57421875" style="152" customWidth="1"/>
    <col min="49" max="49" width="1.28515625" style="152" customWidth="1"/>
    <col min="50" max="53" width="2.57421875" style="152" customWidth="1"/>
    <col min="54" max="54" width="4.421875" style="152" customWidth="1"/>
    <col min="55" max="55" width="9.140625" style="152" customWidth="1"/>
    <col min="56" max="57" width="0" style="129" hidden="1" customWidth="1"/>
    <col min="58" max="63" width="0" style="87" hidden="1" customWidth="1"/>
    <col min="64" max="16384" width="9.140625" style="87" customWidth="1"/>
  </cols>
  <sheetData>
    <row r="1" spans="1:15" ht="21" customHeight="1">
      <c r="A1" s="383" t="s">
        <v>196</v>
      </c>
      <c r="B1" s="384"/>
      <c r="C1" s="384"/>
      <c r="D1" s="385"/>
      <c r="E1" s="90" t="s">
        <v>0</v>
      </c>
      <c r="F1" s="74"/>
      <c r="G1" s="382"/>
      <c r="H1" s="382"/>
      <c r="I1" s="70" t="s">
        <v>1</v>
      </c>
      <c r="J1" s="70"/>
      <c r="K1" s="70">
        <f>+E59</f>
        <v>0</v>
      </c>
      <c r="L1" s="94" t="str">
        <f>+'Sheet Index'!A21</f>
        <v>*** Suri's  Taxmaster fy1112- 1.0-25.11.11***</v>
      </c>
      <c r="M1" s="92"/>
      <c r="N1" s="92"/>
      <c r="O1" s="93"/>
    </row>
    <row r="2" spans="1:17" ht="15">
      <c r="A2" s="91" t="s">
        <v>2</v>
      </c>
      <c r="B2" s="391"/>
      <c r="C2" s="392"/>
      <c r="D2" s="393"/>
      <c r="E2" s="73" t="s">
        <v>3</v>
      </c>
      <c r="F2" s="72"/>
      <c r="G2" s="382" t="s">
        <v>4</v>
      </c>
      <c r="H2" s="382"/>
      <c r="I2" s="70" t="s">
        <v>5</v>
      </c>
      <c r="J2" s="70"/>
      <c r="K2" s="71">
        <f>+E63</f>
        <v>0</v>
      </c>
      <c r="L2" s="232" t="str">
        <f>+G2</f>
        <v>Male (non Sr.Citizen)</v>
      </c>
      <c r="M2" s="233"/>
      <c r="N2" s="233"/>
      <c r="O2" s="233"/>
      <c r="P2" s="234"/>
      <c r="Q2" s="22"/>
    </row>
    <row r="3" spans="1:17" ht="15.75">
      <c r="A3" s="70" t="s">
        <v>171</v>
      </c>
      <c r="B3" s="377"/>
      <c r="C3" s="378"/>
      <c r="D3" s="378"/>
      <c r="E3" s="238" t="s">
        <v>197</v>
      </c>
      <c r="F3" s="239"/>
      <c r="G3" s="240"/>
      <c r="H3" s="241"/>
      <c r="I3" s="70" t="s">
        <v>192</v>
      </c>
      <c r="J3" s="70"/>
      <c r="K3" s="71">
        <f>+E67</f>
        <v>0</v>
      </c>
      <c r="L3" s="235"/>
      <c r="M3" s="236"/>
      <c r="N3" s="236"/>
      <c r="O3" s="236"/>
      <c r="P3" s="237"/>
      <c r="Q3" s="22"/>
    </row>
    <row r="4" spans="1:57" s="88" customFormat="1" ht="24.75" customHeight="1">
      <c r="A4" s="23" t="s">
        <v>6</v>
      </c>
      <c r="B4" s="23" t="s">
        <v>7</v>
      </c>
      <c r="C4" s="23" t="s">
        <v>8</v>
      </c>
      <c r="D4" s="23" t="s">
        <v>9</v>
      </c>
      <c r="E4" s="60" t="s">
        <v>184</v>
      </c>
      <c r="F4" s="69"/>
      <c r="G4" s="62" t="s">
        <v>185</v>
      </c>
      <c r="H4" s="23" t="s">
        <v>10</v>
      </c>
      <c r="I4" s="23" t="s">
        <v>11</v>
      </c>
      <c r="J4" s="23" t="s">
        <v>186</v>
      </c>
      <c r="K4" s="23" t="s">
        <v>187</v>
      </c>
      <c r="L4" s="24">
        <f>+Master!D22</f>
        <v>0</v>
      </c>
      <c r="M4" s="24" t="str">
        <f>+Master!E22</f>
        <v>BSR Code</v>
      </c>
      <c r="N4" s="24" t="str">
        <f>+Master!F22</f>
        <v>Dep.Date</v>
      </c>
      <c r="O4" s="24" t="str">
        <f>+Master!G22</f>
        <v>challan no.</v>
      </c>
      <c r="P4" s="24" t="s">
        <v>47</v>
      </c>
      <c r="Q4" s="25"/>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30"/>
      <c r="BE4" s="130"/>
    </row>
    <row r="5" spans="1:17" ht="15.75" thickBot="1">
      <c r="A5" s="26" t="s">
        <v>204</v>
      </c>
      <c r="B5" s="75">
        <v>0</v>
      </c>
      <c r="C5" s="27">
        <v>0</v>
      </c>
      <c r="D5" s="27">
        <v>0</v>
      </c>
      <c r="E5" s="61">
        <v>0</v>
      </c>
      <c r="F5" s="64"/>
      <c r="G5" s="63">
        <v>0</v>
      </c>
      <c r="H5" s="28">
        <f>SUM(B5:G5)</f>
        <v>0</v>
      </c>
      <c r="I5" s="29">
        <v>0</v>
      </c>
      <c r="J5" s="29">
        <v>0</v>
      </c>
      <c r="K5" s="29">
        <v>0</v>
      </c>
      <c r="L5" s="30" t="s">
        <v>204</v>
      </c>
      <c r="M5" s="85">
        <f>+Master!E23</f>
        <v>0</v>
      </c>
      <c r="N5" s="85">
        <f>+Master!F23</f>
        <v>0</v>
      </c>
      <c r="O5" s="86">
        <f>+Master!G23</f>
        <v>0</v>
      </c>
      <c r="P5" s="27" t="s">
        <v>182</v>
      </c>
      <c r="Q5" s="22"/>
    </row>
    <row r="6" spans="1:63" ht="15">
      <c r="A6" s="26" t="s">
        <v>205</v>
      </c>
      <c r="B6" s="27">
        <f>+B5</f>
        <v>0</v>
      </c>
      <c r="C6" s="27">
        <v>0</v>
      </c>
      <c r="D6" s="27">
        <f aca="true" t="shared" si="0" ref="D6:D16">+D5</f>
        <v>0</v>
      </c>
      <c r="E6" s="61">
        <f aca="true" t="shared" si="1" ref="E6:E16">+E5</f>
        <v>0</v>
      </c>
      <c r="F6" s="64"/>
      <c r="G6" s="63">
        <f aca="true" t="shared" si="2" ref="G6:G16">+G5</f>
        <v>0</v>
      </c>
      <c r="H6" s="28">
        <f aca="true" t="shared" si="3" ref="H6:H34">SUM(B6:G6)</f>
        <v>0</v>
      </c>
      <c r="I6" s="29">
        <v>0</v>
      </c>
      <c r="J6" s="29">
        <v>0</v>
      </c>
      <c r="K6" s="29">
        <v>0</v>
      </c>
      <c r="L6" s="30" t="s">
        <v>205</v>
      </c>
      <c r="M6" s="85">
        <f>+Master!E24</f>
        <v>0</v>
      </c>
      <c r="N6" s="85">
        <f>+Master!F24</f>
        <v>0</v>
      </c>
      <c r="O6" s="86">
        <f>+Master!G24</f>
        <v>0</v>
      </c>
      <c r="P6" s="27" t="s">
        <v>182</v>
      </c>
      <c r="Q6" s="22"/>
      <c r="BD6" s="48">
        <v>800000</v>
      </c>
      <c r="BE6" s="49">
        <v>60000</v>
      </c>
      <c r="BF6" s="49">
        <f>+Master!S6</f>
        <v>800000</v>
      </c>
      <c r="BG6" s="49">
        <v>60000</v>
      </c>
      <c r="BH6" s="49">
        <f>+Master!U6</f>
        <v>800000</v>
      </c>
      <c r="BI6" s="50">
        <v>60000</v>
      </c>
      <c r="BJ6" s="49">
        <v>800000</v>
      </c>
      <c r="BK6" s="50">
        <v>60000</v>
      </c>
    </row>
    <row r="7" spans="1:63" ht="15">
      <c r="A7" s="26" t="s">
        <v>206</v>
      </c>
      <c r="B7" s="27">
        <f aca="true" t="shared" si="4" ref="B7:B16">+B6</f>
        <v>0</v>
      </c>
      <c r="C7" s="27">
        <f>+C6</f>
        <v>0</v>
      </c>
      <c r="D7" s="27">
        <f t="shared" si="0"/>
        <v>0</v>
      </c>
      <c r="E7" s="61">
        <f t="shared" si="1"/>
        <v>0</v>
      </c>
      <c r="F7" s="64"/>
      <c r="G7" s="63">
        <f t="shared" si="2"/>
        <v>0</v>
      </c>
      <c r="H7" s="28">
        <f t="shared" si="3"/>
        <v>0</v>
      </c>
      <c r="I7" s="29">
        <v>0</v>
      </c>
      <c r="J7" s="29">
        <v>0</v>
      </c>
      <c r="K7" s="29">
        <v>0</v>
      </c>
      <c r="L7" s="30" t="s">
        <v>206</v>
      </c>
      <c r="M7" s="85">
        <f>+Master!E25</f>
        <v>0</v>
      </c>
      <c r="N7" s="85">
        <f>+Master!F25</f>
        <v>0</v>
      </c>
      <c r="O7" s="86">
        <f>+Master!G25</f>
        <v>0</v>
      </c>
      <c r="P7" s="27" t="s">
        <v>182</v>
      </c>
      <c r="Q7" s="22"/>
      <c r="BD7" s="51">
        <v>500000</v>
      </c>
      <c r="BE7" s="52">
        <v>32000</v>
      </c>
      <c r="BF7" s="52">
        <f>+Master!S7</f>
        <v>500000</v>
      </c>
      <c r="BG7" s="52">
        <v>31000</v>
      </c>
      <c r="BH7" s="52">
        <f>+Master!U7</f>
        <v>500000</v>
      </c>
      <c r="BI7" s="53">
        <v>25000</v>
      </c>
      <c r="BJ7" s="52">
        <v>500000</v>
      </c>
      <c r="BK7" s="53">
        <v>0</v>
      </c>
    </row>
    <row r="8" spans="1:63" ht="15">
      <c r="A8" s="26" t="s">
        <v>207</v>
      </c>
      <c r="B8" s="27">
        <f>+B7</f>
        <v>0</v>
      </c>
      <c r="C8" s="27">
        <f>+C7</f>
        <v>0</v>
      </c>
      <c r="D8" s="27">
        <f t="shared" si="0"/>
        <v>0</v>
      </c>
      <c r="E8" s="61">
        <f t="shared" si="1"/>
        <v>0</v>
      </c>
      <c r="F8" s="64"/>
      <c r="G8" s="63">
        <f t="shared" si="2"/>
        <v>0</v>
      </c>
      <c r="H8" s="28">
        <f t="shared" si="3"/>
        <v>0</v>
      </c>
      <c r="I8" s="29">
        <v>0</v>
      </c>
      <c r="J8" s="29">
        <v>0</v>
      </c>
      <c r="K8" s="29">
        <v>0</v>
      </c>
      <c r="L8" s="30" t="s">
        <v>207</v>
      </c>
      <c r="M8" s="85">
        <f>+Master!E26</f>
        <v>0</v>
      </c>
      <c r="N8" s="85">
        <f>+Master!F26</f>
        <v>0</v>
      </c>
      <c r="O8" s="86">
        <f>+Master!G26</f>
        <v>0</v>
      </c>
      <c r="P8" s="27" t="s">
        <v>182</v>
      </c>
      <c r="Q8" s="22"/>
      <c r="BD8" s="51">
        <v>180000</v>
      </c>
      <c r="BE8" s="52">
        <f>+Master!R8</f>
        <v>0</v>
      </c>
      <c r="BF8" s="52">
        <f>+Master!S8</f>
        <v>190000</v>
      </c>
      <c r="BG8" s="52">
        <f>+Master!T8</f>
        <v>0</v>
      </c>
      <c r="BH8" s="52">
        <v>250000</v>
      </c>
      <c r="BI8" s="53">
        <f>+Master!V8</f>
        <v>0</v>
      </c>
      <c r="BJ8" s="52">
        <v>250000</v>
      </c>
      <c r="BK8" s="53">
        <v>0</v>
      </c>
    </row>
    <row r="9" spans="1:63" ht="15">
      <c r="A9" s="26" t="s">
        <v>208</v>
      </c>
      <c r="B9" s="27">
        <f t="shared" si="4"/>
        <v>0</v>
      </c>
      <c r="C9" s="27">
        <v>0</v>
      </c>
      <c r="D9" s="27">
        <f t="shared" si="0"/>
        <v>0</v>
      </c>
      <c r="E9" s="61">
        <f t="shared" si="1"/>
        <v>0</v>
      </c>
      <c r="F9" s="64"/>
      <c r="G9" s="63">
        <f t="shared" si="2"/>
        <v>0</v>
      </c>
      <c r="H9" s="28">
        <f t="shared" si="3"/>
        <v>0</v>
      </c>
      <c r="I9" s="29">
        <v>0</v>
      </c>
      <c r="J9" s="29">
        <v>0</v>
      </c>
      <c r="K9" s="29">
        <v>0</v>
      </c>
      <c r="L9" s="30" t="s">
        <v>208</v>
      </c>
      <c r="M9" s="85">
        <f>+Master!E27</f>
        <v>0</v>
      </c>
      <c r="N9" s="85">
        <f>+Master!F27</f>
        <v>0</v>
      </c>
      <c r="O9" s="86">
        <f>+Master!G27</f>
        <v>0</v>
      </c>
      <c r="P9" s="27" t="s">
        <v>182</v>
      </c>
      <c r="Q9" s="22"/>
      <c r="BD9" s="51"/>
      <c r="BE9" s="52">
        <f>IF($E$59&gt;BD6,+BE6+BE7+BE8+($E$59-BD6)*0.3,IF($E$59&gt;BD7,BE8+BE7+($E$59-BD7)*0.2,IF($E$59&gt;BD8,($E$59-BD8)*0.1,0)))</f>
        <v>0</v>
      </c>
      <c r="BF9" s="52"/>
      <c r="BG9" s="52">
        <f>IF($E$59&gt;BF6,+BG6+BG7+BG8+($E$59-BF6)*0.3,IF($E$59&gt;BF7,BG8+BG7+($E$59-BF7)*0.2,IF($E$59&gt;BF8,($E$59-BF8)*0.1,0)))</f>
        <v>0</v>
      </c>
      <c r="BH9" s="52"/>
      <c r="BI9" s="53">
        <f>IF($E$59&gt;BH6,+BI6+BI7+BI8+($E$59-BH6)*0.3,IF($E$59&gt;BH7,BI8+BI7+($E$59-BH7)*0.2,IF($E$59&gt;BH8,($E$59-BH8)*0.1,0)))</f>
        <v>0</v>
      </c>
      <c r="BJ9" s="52"/>
      <c r="BK9" s="53">
        <f>IF($E$59&gt;BJ6,+BK6+BK7+BK8+($E$59-BJ6)*0.3,IF($E$59&gt;BJ7,BK8+BK7+($E$59-BJ7)*0.2,IF($E$59&gt;BJ8,($E$59-BJ8)*0.1,0)))</f>
        <v>0</v>
      </c>
    </row>
    <row r="10" spans="1:63" ht="15">
      <c r="A10" s="26" t="s">
        <v>209</v>
      </c>
      <c r="B10" s="27">
        <f t="shared" si="4"/>
        <v>0</v>
      </c>
      <c r="C10" s="27">
        <f>+C9</f>
        <v>0</v>
      </c>
      <c r="D10" s="27">
        <f t="shared" si="0"/>
        <v>0</v>
      </c>
      <c r="E10" s="61">
        <f t="shared" si="1"/>
        <v>0</v>
      </c>
      <c r="F10" s="64"/>
      <c r="G10" s="63">
        <f t="shared" si="2"/>
        <v>0</v>
      </c>
      <c r="H10" s="28">
        <f t="shared" si="3"/>
        <v>0</v>
      </c>
      <c r="I10" s="29">
        <v>0</v>
      </c>
      <c r="J10" s="29">
        <v>0</v>
      </c>
      <c r="K10" s="29">
        <v>0</v>
      </c>
      <c r="L10" s="30" t="s">
        <v>209</v>
      </c>
      <c r="M10" s="85">
        <f>+Master!E28</f>
        <v>0</v>
      </c>
      <c r="N10" s="85">
        <f>+Master!F28</f>
        <v>0</v>
      </c>
      <c r="O10" s="86">
        <f>+Master!G28</f>
        <v>0</v>
      </c>
      <c r="P10" s="27" t="s">
        <v>182</v>
      </c>
      <c r="Q10" s="22"/>
      <c r="BD10" s="51"/>
      <c r="BE10" s="52"/>
      <c r="BF10" s="52"/>
      <c r="BG10" s="52"/>
      <c r="BH10" s="52"/>
      <c r="BI10" s="53"/>
      <c r="BJ10" s="128"/>
      <c r="BK10" s="128"/>
    </row>
    <row r="11" spans="1:63" ht="15.75" thickBot="1">
      <c r="A11" s="26" t="s">
        <v>210</v>
      </c>
      <c r="B11" s="27">
        <f>+B10</f>
        <v>0</v>
      </c>
      <c r="C11" s="27">
        <f>+C10</f>
        <v>0</v>
      </c>
      <c r="D11" s="27">
        <f t="shared" si="0"/>
        <v>0</v>
      </c>
      <c r="E11" s="61">
        <f t="shared" si="1"/>
        <v>0</v>
      </c>
      <c r="F11" s="64"/>
      <c r="G11" s="63">
        <f t="shared" si="2"/>
        <v>0</v>
      </c>
      <c r="H11" s="28">
        <f t="shared" si="3"/>
        <v>0</v>
      </c>
      <c r="I11" s="29">
        <v>0</v>
      </c>
      <c r="J11" s="95">
        <v>0</v>
      </c>
      <c r="K11" s="29">
        <v>0</v>
      </c>
      <c r="L11" s="30" t="s">
        <v>210</v>
      </c>
      <c r="M11" s="85">
        <f>+Master!E29</f>
        <v>0</v>
      </c>
      <c r="N11" s="85">
        <f>+Master!F29</f>
        <v>0</v>
      </c>
      <c r="O11" s="86">
        <f>+Master!G29</f>
        <v>0</v>
      </c>
      <c r="P11" s="27" t="s">
        <v>182</v>
      </c>
      <c r="Q11" s="22"/>
      <c r="BD11" s="56"/>
      <c r="BE11" s="57"/>
      <c r="BF11" s="57"/>
      <c r="BG11" s="57"/>
      <c r="BH11" s="57"/>
      <c r="BI11" s="58"/>
      <c r="BJ11" s="128"/>
      <c r="BK11" s="128"/>
    </row>
    <row r="12" spans="1:60" ht="15">
      <c r="A12" s="26" t="s">
        <v>211</v>
      </c>
      <c r="B12" s="27">
        <f t="shared" si="4"/>
        <v>0</v>
      </c>
      <c r="C12" s="27">
        <v>0</v>
      </c>
      <c r="D12" s="27">
        <f t="shared" si="0"/>
        <v>0</v>
      </c>
      <c r="E12" s="61">
        <f t="shared" si="1"/>
        <v>0</v>
      </c>
      <c r="F12" s="64"/>
      <c r="G12" s="63">
        <f t="shared" si="2"/>
        <v>0</v>
      </c>
      <c r="H12" s="28">
        <f t="shared" si="3"/>
        <v>0</v>
      </c>
      <c r="I12" s="29">
        <v>0</v>
      </c>
      <c r="J12" s="29">
        <v>0</v>
      </c>
      <c r="K12" s="29">
        <v>0</v>
      </c>
      <c r="L12" s="30" t="s">
        <v>211</v>
      </c>
      <c r="M12" s="85">
        <f>+Master!E30</f>
        <v>0</v>
      </c>
      <c r="N12" s="85">
        <f>+Master!F30</f>
        <v>0</v>
      </c>
      <c r="O12" s="86">
        <f>+Master!G30</f>
        <v>0</v>
      </c>
      <c r="P12" s="27" t="s">
        <v>182</v>
      </c>
      <c r="Q12" s="22"/>
      <c r="BD12" s="22"/>
      <c r="BE12" s="22"/>
      <c r="BF12" s="22"/>
      <c r="BG12" s="22"/>
      <c r="BH12" s="22"/>
    </row>
    <row r="13" spans="1:17" ht="15">
      <c r="A13" s="26" t="s">
        <v>212</v>
      </c>
      <c r="B13" s="27">
        <f t="shared" si="4"/>
        <v>0</v>
      </c>
      <c r="C13" s="27">
        <f>+C12</f>
        <v>0</v>
      </c>
      <c r="D13" s="27">
        <f t="shared" si="0"/>
        <v>0</v>
      </c>
      <c r="E13" s="61">
        <f t="shared" si="1"/>
        <v>0</v>
      </c>
      <c r="F13" s="64"/>
      <c r="G13" s="63">
        <f t="shared" si="2"/>
        <v>0</v>
      </c>
      <c r="H13" s="28">
        <f t="shared" si="3"/>
        <v>0</v>
      </c>
      <c r="I13" s="29">
        <v>0</v>
      </c>
      <c r="J13" s="29">
        <v>0</v>
      </c>
      <c r="K13" s="29">
        <v>0</v>
      </c>
      <c r="L13" s="30" t="s">
        <v>212</v>
      </c>
      <c r="M13" s="85">
        <f>+Master!E31</f>
        <v>0</v>
      </c>
      <c r="N13" s="85">
        <f>+Master!F31</f>
        <v>0</v>
      </c>
      <c r="O13" s="86">
        <f>+Master!G31</f>
        <v>0</v>
      </c>
      <c r="P13" s="27" t="s">
        <v>182</v>
      </c>
      <c r="Q13" s="22"/>
    </row>
    <row r="14" spans="1:17" ht="15">
      <c r="A14" s="26" t="s">
        <v>213</v>
      </c>
      <c r="B14" s="27">
        <f>+B13</f>
        <v>0</v>
      </c>
      <c r="C14" s="27">
        <f>+C13</f>
        <v>0</v>
      </c>
      <c r="D14" s="27">
        <f t="shared" si="0"/>
        <v>0</v>
      </c>
      <c r="E14" s="61">
        <f t="shared" si="1"/>
        <v>0</v>
      </c>
      <c r="F14" s="64"/>
      <c r="G14" s="63">
        <f t="shared" si="2"/>
        <v>0</v>
      </c>
      <c r="H14" s="28">
        <f t="shared" si="3"/>
        <v>0</v>
      </c>
      <c r="I14" s="29">
        <v>0</v>
      </c>
      <c r="J14" s="29">
        <v>0</v>
      </c>
      <c r="K14" s="29">
        <v>0</v>
      </c>
      <c r="L14" s="30" t="s">
        <v>213</v>
      </c>
      <c r="M14" s="85">
        <f>+Master!E32</f>
        <v>0</v>
      </c>
      <c r="N14" s="85">
        <f>+Master!F32</f>
        <v>0</v>
      </c>
      <c r="O14" s="86">
        <f>+Master!G32</f>
        <v>0</v>
      </c>
      <c r="P14" s="27" t="s">
        <v>182</v>
      </c>
      <c r="Q14" s="22"/>
    </row>
    <row r="15" spans="1:17" ht="15">
      <c r="A15" s="26" t="s">
        <v>214</v>
      </c>
      <c r="B15" s="27">
        <f t="shared" si="4"/>
        <v>0</v>
      </c>
      <c r="C15" s="27">
        <v>0</v>
      </c>
      <c r="D15" s="27">
        <f t="shared" si="0"/>
        <v>0</v>
      </c>
      <c r="E15" s="61">
        <f t="shared" si="1"/>
        <v>0</v>
      </c>
      <c r="F15" s="64"/>
      <c r="G15" s="63">
        <f t="shared" si="2"/>
        <v>0</v>
      </c>
      <c r="H15" s="28">
        <f t="shared" si="3"/>
        <v>0</v>
      </c>
      <c r="I15" s="29">
        <v>0</v>
      </c>
      <c r="J15" s="29">
        <v>0</v>
      </c>
      <c r="K15" s="29">
        <v>0</v>
      </c>
      <c r="L15" s="30" t="s">
        <v>214</v>
      </c>
      <c r="M15" s="85">
        <f>+Master!E33</f>
        <v>0</v>
      </c>
      <c r="N15" s="85">
        <f>+Master!F33</f>
        <v>0</v>
      </c>
      <c r="O15" s="86">
        <f>+Master!G33</f>
        <v>0</v>
      </c>
      <c r="P15" s="27" t="s">
        <v>182</v>
      </c>
      <c r="Q15" s="22"/>
    </row>
    <row r="16" spans="1:17" ht="15">
      <c r="A16" s="26" t="s">
        <v>215</v>
      </c>
      <c r="B16" s="27">
        <f t="shared" si="4"/>
        <v>0</v>
      </c>
      <c r="C16" s="27">
        <f>+C15</f>
        <v>0</v>
      </c>
      <c r="D16" s="27">
        <f t="shared" si="0"/>
        <v>0</v>
      </c>
      <c r="E16" s="61">
        <f t="shared" si="1"/>
        <v>0</v>
      </c>
      <c r="F16" s="64"/>
      <c r="G16" s="63">
        <f t="shared" si="2"/>
        <v>0</v>
      </c>
      <c r="H16" s="28">
        <f t="shared" si="3"/>
        <v>0</v>
      </c>
      <c r="I16" s="29">
        <v>0</v>
      </c>
      <c r="J16" s="29">
        <v>0</v>
      </c>
      <c r="K16" s="29">
        <v>0</v>
      </c>
      <c r="L16" s="30" t="s">
        <v>215</v>
      </c>
      <c r="M16" s="85">
        <f>+Master!E34</f>
        <v>0</v>
      </c>
      <c r="N16" s="85">
        <f>+Master!F34</f>
        <v>0</v>
      </c>
      <c r="O16" s="86">
        <f>+Master!G34</f>
        <v>0</v>
      </c>
      <c r="P16" s="27" t="s">
        <v>182</v>
      </c>
      <c r="Q16" s="22"/>
    </row>
    <row r="17" spans="1:17" ht="15">
      <c r="A17" s="31" t="s">
        <v>134</v>
      </c>
      <c r="B17" s="27">
        <v>0</v>
      </c>
      <c r="C17" s="27"/>
      <c r="D17" s="27"/>
      <c r="E17" s="61"/>
      <c r="F17" s="64"/>
      <c r="G17" s="63"/>
      <c r="H17" s="28">
        <f t="shared" si="3"/>
        <v>0</v>
      </c>
      <c r="I17" s="29"/>
      <c r="J17" s="29"/>
      <c r="K17" s="29"/>
      <c r="L17" s="30" t="str">
        <f>+Master!D35</f>
        <v>Other 1</v>
      </c>
      <c r="M17" s="85">
        <f>+Master!E35</f>
        <v>0</v>
      </c>
      <c r="N17" s="85">
        <f>+Master!F35</f>
        <v>0</v>
      </c>
      <c r="O17" s="86">
        <f>+Master!G35</f>
        <v>0</v>
      </c>
      <c r="P17" s="27" t="s">
        <v>182</v>
      </c>
      <c r="Q17" s="22"/>
    </row>
    <row r="18" spans="1:17" ht="15">
      <c r="A18" s="31" t="s">
        <v>135</v>
      </c>
      <c r="B18" s="27"/>
      <c r="C18" s="27"/>
      <c r="D18" s="27"/>
      <c r="E18" s="61"/>
      <c r="F18" s="64"/>
      <c r="G18" s="63"/>
      <c r="H18" s="28">
        <f t="shared" si="3"/>
        <v>0</v>
      </c>
      <c r="I18" s="29"/>
      <c r="J18" s="29"/>
      <c r="K18" s="29"/>
      <c r="L18" s="30" t="str">
        <f>+Master!D36</f>
        <v>Other 2</v>
      </c>
      <c r="M18" s="85">
        <f>+Master!E36</f>
        <v>0</v>
      </c>
      <c r="N18" s="85">
        <f>+Master!F36</f>
        <v>0</v>
      </c>
      <c r="O18" s="86">
        <f>+Master!G36</f>
        <v>0</v>
      </c>
      <c r="P18" s="27" t="s">
        <v>182</v>
      </c>
      <c r="Q18" s="22"/>
    </row>
    <row r="19" spans="1:17" ht="15">
      <c r="A19" s="31" t="s">
        <v>136</v>
      </c>
      <c r="B19" s="27">
        <v>0</v>
      </c>
      <c r="C19" s="27"/>
      <c r="D19" s="27"/>
      <c r="E19" s="61"/>
      <c r="F19" s="64"/>
      <c r="G19" s="63"/>
      <c r="H19" s="28">
        <f t="shared" si="3"/>
        <v>0</v>
      </c>
      <c r="I19" s="29">
        <v>0</v>
      </c>
      <c r="J19" s="29"/>
      <c r="K19" s="29"/>
      <c r="L19" s="30" t="str">
        <f>+Master!D37</f>
        <v>Other 3</v>
      </c>
      <c r="M19" s="85">
        <f>+Master!E37</f>
        <v>0</v>
      </c>
      <c r="N19" s="85" t="str">
        <f>+Master!F37</f>
        <v> </v>
      </c>
      <c r="O19" s="86">
        <f>+Master!G37</f>
        <v>0</v>
      </c>
      <c r="P19" s="27"/>
      <c r="Q19" s="22"/>
    </row>
    <row r="20" spans="1:17" ht="15">
      <c r="A20" s="31" t="s">
        <v>137</v>
      </c>
      <c r="B20" s="27"/>
      <c r="C20" s="27"/>
      <c r="D20" s="27"/>
      <c r="E20" s="61"/>
      <c r="F20" s="64"/>
      <c r="G20" s="63"/>
      <c r="H20" s="28">
        <f t="shared" si="3"/>
        <v>0</v>
      </c>
      <c r="I20" s="29"/>
      <c r="J20" s="29"/>
      <c r="K20" s="29"/>
      <c r="L20" s="30" t="str">
        <f>+Master!D38</f>
        <v>Other 4</v>
      </c>
      <c r="M20" s="85">
        <f>+Master!E38</f>
        <v>0</v>
      </c>
      <c r="N20" s="85" t="str">
        <f>+Master!F38</f>
        <v> </v>
      </c>
      <c r="O20" s="86">
        <f>+Master!G38</f>
        <v>0</v>
      </c>
      <c r="P20" s="27" t="s">
        <v>182</v>
      </c>
      <c r="Q20" s="22"/>
    </row>
    <row r="21" spans="1:17" ht="15">
      <c r="A21" s="31" t="s">
        <v>138</v>
      </c>
      <c r="B21" s="27"/>
      <c r="C21" s="27"/>
      <c r="D21" s="27"/>
      <c r="E21" s="61"/>
      <c r="F21" s="64"/>
      <c r="G21" s="63"/>
      <c r="H21" s="28">
        <f t="shared" si="3"/>
        <v>0</v>
      </c>
      <c r="I21" s="29"/>
      <c r="J21" s="29"/>
      <c r="K21" s="29"/>
      <c r="L21" s="30" t="str">
        <f>+Master!D39</f>
        <v>Other 5</v>
      </c>
      <c r="M21" s="85">
        <f>+Master!E39</f>
        <v>0</v>
      </c>
      <c r="N21" s="85" t="str">
        <f>+Master!F39</f>
        <v> </v>
      </c>
      <c r="O21" s="86">
        <f>+Master!G39</f>
        <v>0</v>
      </c>
      <c r="P21" s="27" t="s">
        <v>182</v>
      </c>
      <c r="Q21" s="22"/>
    </row>
    <row r="22" spans="1:17" ht="15">
      <c r="A22" s="31" t="s">
        <v>139</v>
      </c>
      <c r="B22" s="27"/>
      <c r="C22" s="27"/>
      <c r="D22" s="27"/>
      <c r="E22" s="61"/>
      <c r="F22" s="64"/>
      <c r="G22" s="63"/>
      <c r="H22" s="28">
        <f t="shared" si="3"/>
        <v>0</v>
      </c>
      <c r="I22" s="29"/>
      <c r="J22" s="29"/>
      <c r="K22" s="29"/>
      <c r="L22" s="30" t="str">
        <f>+Master!D40</f>
        <v>Other 6</v>
      </c>
      <c r="M22" s="85">
        <f>+Master!E40</f>
        <v>0</v>
      </c>
      <c r="N22" s="85" t="str">
        <f>+Master!F40</f>
        <v> </v>
      </c>
      <c r="O22" s="86">
        <f>+Master!G40</f>
        <v>0</v>
      </c>
      <c r="P22" s="27" t="s">
        <v>182</v>
      </c>
      <c r="Q22" s="22"/>
    </row>
    <row r="23" spans="1:17" ht="15">
      <c r="A23" s="31" t="s">
        <v>140</v>
      </c>
      <c r="B23" s="27"/>
      <c r="C23" s="27"/>
      <c r="D23" s="27"/>
      <c r="E23" s="61"/>
      <c r="F23" s="64"/>
      <c r="G23" s="63"/>
      <c r="H23" s="28">
        <f t="shared" si="3"/>
        <v>0</v>
      </c>
      <c r="I23" s="29"/>
      <c r="J23" s="29"/>
      <c r="K23" s="29"/>
      <c r="L23" s="30" t="str">
        <f>+Master!D41</f>
        <v>Other 7</v>
      </c>
      <c r="M23" s="85">
        <f>+Master!E41</f>
        <v>0</v>
      </c>
      <c r="N23" s="85" t="str">
        <f>+Master!F41</f>
        <v> </v>
      </c>
      <c r="O23" s="86">
        <f>+Master!G41</f>
        <v>0</v>
      </c>
      <c r="P23" s="27" t="s">
        <v>182</v>
      </c>
      <c r="Q23" s="22"/>
    </row>
    <row r="24" spans="1:17" ht="15">
      <c r="A24" s="31" t="s">
        <v>141</v>
      </c>
      <c r="B24" s="27"/>
      <c r="C24" s="27"/>
      <c r="D24" s="27"/>
      <c r="E24" s="61"/>
      <c r="F24" s="64"/>
      <c r="G24" s="63"/>
      <c r="H24" s="28">
        <f t="shared" si="3"/>
        <v>0</v>
      </c>
      <c r="I24" s="29"/>
      <c r="J24" s="29"/>
      <c r="K24" s="29"/>
      <c r="L24" s="30" t="str">
        <f>+Master!D42</f>
        <v>Other 8</v>
      </c>
      <c r="M24" s="85">
        <f>+Master!E42</f>
        <v>0</v>
      </c>
      <c r="N24" s="85" t="str">
        <f>+Master!F42</f>
        <v> </v>
      </c>
      <c r="O24" s="86">
        <f>+Master!G42</f>
        <v>0</v>
      </c>
      <c r="P24" s="27" t="s">
        <v>182</v>
      </c>
      <c r="Q24" s="22"/>
    </row>
    <row r="25" spans="1:17" ht="15">
      <c r="A25" s="31" t="s">
        <v>142</v>
      </c>
      <c r="B25" s="27"/>
      <c r="C25" s="27"/>
      <c r="D25" s="27"/>
      <c r="E25" s="61"/>
      <c r="F25" s="64"/>
      <c r="G25" s="63"/>
      <c r="H25" s="28">
        <f t="shared" si="3"/>
        <v>0</v>
      </c>
      <c r="I25" s="29"/>
      <c r="J25" s="29"/>
      <c r="K25" s="29"/>
      <c r="L25" s="30" t="str">
        <f>+Master!D43</f>
        <v>Other 9</v>
      </c>
      <c r="M25" s="85">
        <f>+Master!E43</f>
        <v>0</v>
      </c>
      <c r="N25" s="85" t="str">
        <f>+Master!F43</f>
        <v> </v>
      </c>
      <c r="O25" s="86">
        <f>+Master!G43</f>
        <v>0</v>
      </c>
      <c r="P25" s="27" t="s">
        <v>182</v>
      </c>
      <c r="Q25" s="22"/>
    </row>
    <row r="26" spans="1:17" ht="15">
      <c r="A26" s="31" t="s">
        <v>143</v>
      </c>
      <c r="B26" s="27"/>
      <c r="C26" s="27"/>
      <c r="D26" s="27"/>
      <c r="E26" s="61"/>
      <c r="F26" s="64"/>
      <c r="G26" s="63"/>
      <c r="H26" s="28">
        <f t="shared" si="3"/>
        <v>0</v>
      </c>
      <c r="I26" s="29"/>
      <c r="J26" s="29"/>
      <c r="K26" s="29"/>
      <c r="L26" s="30" t="str">
        <f>+Master!D44</f>
        <v>Other 10</v>
      </c>
      <c r="M26" s="85">
        <f>+Master!E44</f>
        <v>0</v>
      </c>
      <c r="N26" s="85" t="str">
        <f>+Master!F44</f>
        <v> </v>
      </c>
      <c r="O26" s="86">
        <f>+Master!G44</f>
        <v>0</v>
      </c>
      <c r="P26" s="27" t="s">
        <v>182</v>
      </c>
      <c r="Q26" s="22"/>
    </row>
    <row r="27" spans="1:17" ht="15">
      <c r="A27" s="31" t="s">
        <v>144</v>
      </c>
      <c r="B27" s="27"/>
      <c r="C27" s="27"/>
      <c r="D27" s="27"/>
      <c r="E27" s="61"/>
      <c r="F27" s="64"/>
      <c r="G27" s="63"/>
      <c r="H27" s="28">
        <f t="shared" si="3"/>
        <v>0</v>
      </c>
      <c r="I27" s="29"/>
      <c r="J27" s="29"/>
      <c r="K27" s="29"/>
      <c r="L27" s="30" t="str">
        <f>+Master!D45</f>
        <v>Other 11</v>
      </c>
      <c r="M27" s="85">
        <f>+Master!E45</f>
        <v>0</v>
      </c>
      <c r="N27" s="85" t="str">
        <f>+Master!F45</f>
        <v> </v>
      </c>
      <c r="O27" s="86">
        <f>+Master!G45</f>
        <v>0</v>
      </c>
      <c r="P27" s="27" t="s">
        <v>182</v>
      </c>
      <c r="Q27" s="22"/>
    </row>
    <row r="28" spans="1:17" ht="15">
      <c r="A28" s="31" t="s">
        <v>145</v>
      </c>
      <c r="B28" s="27"/>
      <c r="C28" s="27"/>
      <c r="D28" s="27"/>
      <c r="E28" s="61"/>
      <c r="F28" s="64"/>
      <c r="G28" s="63"/>
      <c r="H28" s="28">
        <f t="shared" si="3"/>
        <v>0</v>
      </c>
      <c r="I28" s="29"/>
      <c r="J28" s="29"/>
      <c r="K28" s="29"/>
      <c r="L28" s="30" t="str">
        <f>+Master!D46</f>
        <v>Other 12</v>
      </c>
      <c r="M28" s="85">
        <f>+Master!E46</f>
        <v>0</v>
      </c>
      <c r="N28" s="85" t="str">
        <f>+Master!F46</f>
        <v> </v>
      </c>
      <c r="O28" s="86">
        <f>+Master!G46</f>
        <v>0</v>
      </c>
      <c r="P28" s="27" t="s">
        <v>182</v>
      </c>
      <c r="Q28" s="22"/>
    </row>
    <row r="29" spans="1:17" ht="15">
      <c r="A29" s="31" t="s">
        <v>146</v>
      </c>
      <c r="B29" s="27"/>
      <c r="C29" s="27"/>
      <c r="D29" s="27"/>
      <c r="E29" s="61">
        <v>0</v>
      </c>
      <c r="F29" s="64"/>
      <c r="G29" s="63"/>
      <c r="H29" s="28">
        <f t="shared" si="3"/>
        <v>0</v>
      </c>
      <c r="I29" s="29">
        <v>0</v>
      </c>
      <c r="J29" s="29">
        <v>0</v>
      </c>
      <c r="K29" s="29">
        <v>0</v>
      </c>
      <c r="L29" s="30" t="str">
        <f>+Master!D47</f>
        <v>Other 13</v>
      </c>
      <c r="M29" s="85">
        <f>+Master!E47</f>
        <v>0</v>
      </c>
      <c r="N29" s="85" t="str">
        <f>+Master!F47</f>
        <v> </v>
      </c>
      <c r="O29" s="86">
        <f>+Master!G47</f>
        <v>0</v>
      </c>
      <c r="P29" s="27" t="s">
        <v>182</v>
      </c>
      <c r="Q29" s="22"/>
    </row>
    <row r="30" spans="1:17" ht="15">
      <c r="A30" s="31" t="s">
        <v>147</v>
      </c>
      <c r="B30" s="27"/>
      <c r="C30" s="27"/>
      <c r="D30" s="27"/>
      <c r="E30" s="61"/>
      <c r="F30" s="64"/>
      <c r="G30" s="63"/>
      <c r="H30" s="28">
        <f t="shared" si="3"/>
        <v>0</v>
      </c>
      <c r="I30" s="29"/>
      <c r="J30" s="29"/>
      <c r="K30" s="29"/>
      <c r="L30" s="30" t="str">
        <f>+Master!D48</f>
        <v>Other 14</v>
      </c>
      <c r="M30" s="85">
        <f>+Master!E48</f>
        <v>0</v>
      </c>
      <c r="N30" s="85" t="str">
        <f>+Master!F48</f>
        <v> </v>
      </c>
      <c r="O30" s="86">
        <f>+Master!G48</f>
        <v>0</v>
      </c>
      <c r="P30" s="27" t="s">
        <v>182</v>
      </c>
      <c r="Q30" s="22"/>
    </row>
    <row r="31" spans="1:17" ht="15">
      <c r="A31" s="31" t="s">
        <v>148</v>
      </c>
      <c r="B31" s="27"/>
      <c r="C31" s="27"/>
      <c r="D31" s="27"/>
      <c r="E31" s="61"/>
      <c r="F31" s="64"/>
      <c r="G31" s="63"/>
      <c r="H31" s="28">
        <f t="shared" si="3"/>
        <v>0</v>
      </c>
      <c r="I31" s="29"/>
      <c r="J31" s="29"/>
      <c r="K31" s="29"/>
      <c r="L31" s="30" t="str">
        <f>+Master!D49</f>
        <v>Other 15</v>
      </c>
      <c r="M31" s="85">
        <f>+Master!E49</f>
        <v>0</v>
      </c>
      <c r="N31" s="85" t="str">
        <f>+Master!F49</f>
        <v> </v>
      </c>
      <c r="O31" s="86">
        <f>+Master!G49</f>
        <v>0</v>
      </c>
      <c r="P31" s="27" t="s">
        <v>182</v>
      </c>
      <c r="Q31" s="22"/>
    </row>
    <row r="32" spans="1:17" ht="15">
      <c r="A32" s="31" t="s">
        <v>149</v>
      </c>
      <c r="B32" s="27"/>
      <c r="C32" s="27"/>
      <c r="D32" s="27"/>
      <c r="E32" s="61"/>
      <c r="F32" s="64"/>
      <c r="G32" s="63"/>
      <c r="H32" s="28">
        <f t="shared" si="3"/>
        <v>0</v>
      </c>
      <c r="I32" s="29"/>
      <c r="J32" s="29"/>
      <c r="K32" s="29"/>
      <c r="L32" s="30" t="str">
        <f>+Master!D50</f>
        <v>Other 16</v>
      </c>
      <c r="M32" s="85">
        <f>+Master!E50</f>
        <v>0</v>
      </c>
      <c r="N32" s="85" t="str">
        <f>+Master!F50</f>
        <v> </v>
      </c>
      <c r="O32" s="86">
        <f>+Master!G50</f>
        <v>0</v>
      </c>
      <c r="P32" s="27" t="s">
        <v>182</v>
      </c>
      <c r="Q32" s="22"/>
    </row>
    <row r="33" spans="1:17" ht="15">
      <c r="A33" s="31" t="s">
        <v>150</v>
      </c>
      <c r="B33" s="27"/>
      <c r="C33" s="27"/>
      <c r="D33" s="27"/>
      <c r="E33" s="61"/>
      <c r="F33" s="64"/>
      <c r="G33" s="63"/>
      <c r="H33" s="28">
        <f t="shared" si="3"/>
        <v>0</v>
      </c>
      <c r="I33" s="29"/>
      <c r="J33" s="29"/>
      <c r="K33" s="29"/>
      <c r="L33" s="30" t="str">
        <f>+Master!D51</f>
        <v>Other 17</v>
      </c>
      <c r="M33" s="85">
        <f>+Master!E51</f>
        <v>0</v>
      </c>
      <c r="N33" s="85" t="str">
        <f>+Master!F51</f>
        <v> </v>
      </c>
      <c r="O33" s="86">
        <f>+Master!G51</f>
        <v>0</v>
      </c>
      <c r="P33" s="27" t="s">
        <v>182</v>
      </c>
      <c r="Q33" s="22"/>
    </row>
    <row r="34" spans="1:17" ht="15">
      <c r="A34" s="31" t="s">
        <v>151</v>
      </c>
      <c r="B34" s="27"/>
      <c r="C34" s="27"/>
      <c r="D34" s="27"/>
      <c r="E34" s="61"/>
      <c r="F34" s="64"/>
      <c r="G34" s="63"/>
      <c r="H34" s="28">
        <f t="shared" si="3"/>
        <v>0</v>
      </c>
      <c r="I34" s="29"/>
      <c r="J34" s="29"/>
      <c r="K34" s="29"/>
      <c r="L34" s="30" t="str">
        <f>+Master!D52</f>
        <v>Other 18</v>
      </c>
      <c r="M34" s="85">
        <f>+Master!E52</f>
        <v>0</v>
      </c>
      <c r="N34" s="85" t="str">
        <f>+Master!F52</f>
        <v> </v>
      </c>
      <c r="O34" s="86">
        <f>+Master!G52</f>
        <v>0</v>
      </c>
      <c r="P34" s="27" t="s">
        <v>182</v>
      </c>
      <c r="Q34" s="22"/>
    </row>
    <row r="35" spans="1:17" ht="15">
      <c r="A35" s="32" t="s">
        <v>12</v>
      </c>
      <c r="B35" s="28">
        <f>SUM(B5:B34)</f>
        <v>0</v>
      </c>
      <c r="C35" s="28">
        <f aca="true" t="shared" si="5" ref="C35:K35">SUM(C5:C34)</f>
        <v>0</v>
      </c>
      <c r="D35" s="28">
        <f t="shared" si="5"/>
        <v>0</v>
      </c>
      <c r="E35" s="28">
        <f t="shared" si="5"/>
        <v>0</v>
      </c>
      <c r="F35" s="41"/>
      <c r="G35" s="33">
        <f t="shared" si="5"/>
        <v>0</v>
      </c>
      <c r="H35" s="33">
        <f t="shared" si="5"/>
        <v>0</v>
      </c>
      <c r="I35" s="33">
        <f t="shared" si="5"/>
        <v>0</v>
      </c>
      <c r="J35" s="33">
        <f t="shared" si="5"/>
        <v>0</v>
      </c>
      <c r="K35" s="33">
        <f t="shared" si="5"/>
        <v>0</v>
      </c>
      <c r="L35" s="22"/>
      <c r="M35" s="22"/>
      <c r="N35" s="22"/>
      <c r="O35" s="22"/>
      <c r="P35" s="22"/>
      <c r="Q35" s="22"/>
    </row>
    <row r="36" spans="1:17" ht="15" customHeight="1">
      <c r="A36" s="379" t="s">
        <v>13</v>
      </c>
      <c r="B36" s="379"/>
      <c r="C36" s="379"/>
      <c r="D36" s="379"/>
      <c r="E36" s="34">
        <v>0</v>
      </c>
      <c r="F36" s="42"/>
      <c r="G36" s="255" t="s">
        <v>14</v>
      </c>
      <c r="H36" s="256"/>
      <c r="I36" s="257"/>
      <c r="J36" s="65" t="s">
        <v>161</v>
      </c>
      <c r="K36" s="66" t="s">
        <v>162</v>
      </c>
      <c r="L36" s="22"/>
      <c r="M36" s="22"/>
      <c r="N36" s="22"/>
      <c r="O36" s="22"/>
      <c r="P36" s="22"/>
      <c r="Q36" s="22"/>
    </row>
    <row r="37" spans="1:17" ht="15" customHeight="1">
      <c r="A37" s="379" t="s">
        <v>152</v>
      </c>
      <c r="B37" s="379"/>
      <c r="C37" s="379"/>
      <c r="D37" s="379"/>
      <c r="E37" s="34">
        <f>+H35</f>
        <v>0</v>
      </c>
      <c r="F37" s="42"/>
      <c r="G37" s="255" t="s">
        <v>15</v>
      </c>
      <c r="H37" s="256"/>
      <c r="I37" s="257"/>
      <c r="J37" s="34">
        <f>+J35</f>
        <v>0</v>
      </c>
      <c r="K37" s="30">
        <f aca="true" t="shared" si="6" ref="K37:K43">+J37</f>
        <v>0</v>
      </c>
      <c r="L37" s="22"/>
      <c r="M37" s="22"/>
      <c r="N37" s="22"/>
      <c r="O37" s="22"/>
      <c r="P37" s="22"/>
      <c r="Q37" s="22"/>
    </row>
    <row r="38" spans="1:17" ht="15" customHeight="1">
      <c r="A38" s="379" t="s">
        <v>153</v>
      </c>
      <c r="B38" s="379"/>
      <c r="C38" s="379"/>
      <c r="D38" s="379"/>
      <c r="E38" s="29">
        <v>0</v>
      </c>
      <c r="F38" s="42"/>
      <c r="G38" s="386" t="s">
        <v>158</v>
      </c>
      <c r="H38" s="387"/>
      <c r="I38" s="388"/>
      <c r="J38" s="29">
        <v>0</v>
      </c>
      <c r="K38" s="30">
        <f t="shared" si="6"/>
        <v>0</v>
      </c>
      <c r="L38" s="22"/>
      <c r="M38" s="22"/>
      <c r="N38" s="22"/>
      <c r="O38" s="22"/>
      <c r="P38" s="22"/>
      <c r="Q38" s="22"/>
    </row>
    <row r="39" spans="1:17" ht="15" customHeight="1">
      <c r="A39" s="379" t="s">
        <v>154</v>
      </c>
      <c r="B39" s="379"/>
      <c r="C39" s="379"/>
      <c r="D39" s="379"/>
      <c r="E39" s="29">
        <v>0</v>
      </c>
      <c r="F39" s="42"/>
      <c r="G39" s="386" t="s">
        <v>20</v>
      </c>
      <c r="H39" s="387"/>
      <c r="I39" s="388"/>
      <c r="J39" s="29">
        <v>0</v>
      </c>
      <c r="K39" s="30">
        <f t="shared" si="6"/>
        <v>0</v>
      </c>
      <c r="L39" s="22"/>
      <c r="M39" s="22"/>
      <c r="N39" s="22"/>
      <c r="O39" s="22"/>
      <c r="P39" s="22"/>
      <c r="Q39" s="22"/>
    </row>
    <row r="40" spans="1:17" ht="15" customHeight="1">
      <c r="A40" s="379" t="s">
        <v>16</v>
      </c>
      <c r="B40" s="379"/>
      <c r="C40" s="379"/>
      <c r="D40" s="379"/>
      <c r="E40" s="34">
        <f>+E37+E36+E38+E39</f>
        <v>0</v>
      </c>
      <c r="F40" s="42"/>
      <c r="G40" s="386" t="s">
        <v>159</v>
      </c>
      <c r="H40" s="387"/>
      <c r="I40" s="388"/>
      <c r="J40" s="29">
        <v>0</v>
      </c>
      <c r="K40" s="30">
        <f t="shared" si="6"/>
        <v>0</v>
      </c>
      <c r="L40" s="22"/>
      <c r="M40" s="22"/>
      <c r="N40" s="22"/>
      <c r="O40" s="22"/>
      <c r="P40" s="22"/>
      <c r="Q40" s="22"/>
    </row>
    <row r="41" spans="1:17" ht="15" customHeight="1">
      <c r="A41" s="380" t="s">
        <v>172</v>
      </c>
      <c r="B41" s="380"/>
      <c r="C41" s="380"/>
      <c r="D41" s="380"/>
      <c r="E41" s="34">
        <f>+G35</f>
        <v>0</v>
      </c>
      <c r="F41" s="42"/>
      <c r="G41" s="255" t="s">
        <v>160</v>
      </c>
      <c r="H41" s="256"/>
      <c r="I41" s="257"/>
      <c r="J41" s="30">
        <f>+K35</f>
        <v>0</v>
      </c>
      <c r="K41" s="134">
        <f t="shared" si="6"/>
        <v>0</v>
      </c>
      <c r="L41" s="22"/>
      <c r="M41" s="22"/>
      <c r="N41" s="22"/>
      <c r="O41" s="22"/>
      <c r="P41" s="22"/>
      <c r="Q41" s="22"/>
    </row>
    <row r="42" spans="1:17" ht="15">
      <c r="A42" s="380" t="s">
        <v>17</v>
      </c>
      <c r="B42" s="380"/>
      <c r="C42" s="380"/>
      <c r="D42" s="380"/>
      <c r="E42" s="29">
        <v>0</v>
      </c>
      <c r="F42" s="42"/>
      <c r="G42" s="386" t="s">
        <v>18</v>
      </c>
      <c r="H42" s="387"/>
      <c r="I42" s="388"/>
      <c r="J42" s="27">
        <v>0</v>
      </c>
      <c r="K42" s="30">
        <f t="shared" si="6"/>
        <v>0</v>
      </c>
      <c r="L42" s="22"/>
      <c r="M42" s="22"/>
      <c r="N42" s="22"/>
      <c r="O42" s="22"/>
      <c r="P42" s="22"/>
      <c r="Q42" s="22"/>
    </row>
    <row r="43" spans="1:17" ht="15">
      <c r="A43" s="380" t="s">
        <v>155</v>
      </c>
      <c r="B43" s="380"/>
      <c r="C43" s="380"/>
      <c r="D43" s="380"/>
      <c r="E43" s="29">
        <v>0</v>
      </c>
      <c r="F43" s="42"/>
      <c r="G43" s="386" t="s">
        <v>175</v>
      </c>
      <c r="H43" s="387"/>
      <c r="I43" s="388"/>
      <c r="J43" s="27">
        <v>0</v>
      </c>
      <c r="K43" s="30">
        <f t="shared" si="6"/>
        <v>0</v>
      </c>
      <c r="L43" s="22"/>
      <c r="M43" s="22"/>
      <c r="N43" s="22"/>
      <c r="O43" s="22"/>
      <c r="P43" s="22"/>
      <c r="Q43" s="22"/>
    </row>
    <row r="44" spans="1:17" ht="15">
      <c r="A44" s="359" t="s">
        <v>19</v>
      </c>
      <c r="B44" s="359"/>
      <c r="C44" s="359"/>
      <c r="D44" s="359"/>
      <c r="E44" s="54">
        <f>+E40-E42-E41-E43</f>
        <v>0</v>
      </c>
      <c r="F44" s="42"/>
      <c r="G44" s="401" t="s">
        <v>16</v>
      </c>
      <c r="H44" s="402"/>
      <c r="I44" s="403"/>
      <c r="J44" s="67">
        <f>SUM(J37:J43)</f>
        <v>0</v>
      </c>
      <c r="K44" s="132">
        <f>SUM(K37:K43)</f>
        <v>0</v>
      </c>
      <c r="L44" s="22"/>
      <c r="M44" s="22"/>
      <c r="N44" s="22"/>
      <c r="O44" s="22"/>
      <c r="P44" s="22"/>
      <c r="Q44" s="22"/>
    </row>
    <row r="45" spans="1:17" ht="15">
      <c r="A45" s="379" t="s">
        <v>156</v>
      </c>
      <c r="B45" s="379"/>
      <c r="C45" s="379"/>
      <c r="D45" s="379"/>
      <c r="E45" s="29">
        <v>0</v>
      </c>
      <c r="F45" s="42"/>
      <c r="G45" s="255" t="s">
        <v>224</v>
      </c>
      <c r="H45" s="256"/>
      <c r="I45" s="257"/>
      <c r="J45" s="27">
        <v>0</v>
      </c>
      <c r="K45" s="30">
        <f>+J45</f>
        <v>0</v>
      </c>
      <c r="L45" s="22"/>
      <c r="M45" s="22"/>
      <c r="N45" s="22"/>
      <c r="O45" s="22"/>
      <c r="P45" s="22"/>
      <c r="Q45" s="22"/>
    </row>
    <row r="46" spans="1:17" ht="15">
      <c r="A46" s="379" t="s">
        <v>157</v>
      </c>
      <c r="B46" s="379"/>
      <c r="C46" s="379"/>
      <c r="D46" s="379"/>
      <c r="E46" s="29">
        <v>0</v>
      </c>
      <c r="F46" s="42"/>
      <c r="G46" s="255" t="s">
        <v>225</v>
      </c>
      <c r="H46" s="256"/>
      <c r="I46" s="257"/>
      <c r="J46" s="29">
        <v>0</v>
      </c>
      <c r="K46" s="30">
        <f>MIN(+J46,20000)</f>
        <v>0</v>
      </c>
      <c r="L46" s="22"/>
      <c r="M46" s="22"/>
      <c r="N46" s="22"/>
      <c r="O46" s="22"/>
      <c r="P46" s="22"/>
      <c r="Q46" s="22"/>
    </row>
    <row r="47" spans="1:17" ht="15">
      <c r="A47" s="379" t="s">
        <v>19</v>
      </c>
      <c r="B47" s="379"/>
      <c r="C47" s="379"/>
      <c r="D47" s="379"/>
      <c r="E47" s="34">
        <f>+E44-E45-E46</f>
        <v>0</v>
      </c>
      <c r="F47" s="42"/>
      <c r="G47" s="394" t="s">
        <v>16</v>
      </c>
      <c r="H47" s="395"/>
      <c r="I47" s="396"/>
      <c r="J47" s="68">
        <f>SUM(J44:J46)</f>
        <v>0</v>
      </c>
      <c r="K47" s="133">
        <f>MIN(K44+K45,100000)+MIN((K46),20000)</f>
        <v>0</v>
      </c>
      <c r="L47" s="22"/>
      <c r="M47" s="22"/>
      <c r="N47" s="22"/>
      <c r="O47" s="22"/>
      <c r="P47" s="22"/>
      <c r="Q47" s="22"/>
    </row>
    <row r="48" spans="1:17" ht="15">
      <c r="A48" s="35" t="s">
        <v>173</v>
      </c>
      <c r="B48" s="35"/>
      <c r="C48" s="35"/>
      <c r="D48" s="36"/>
      <c r="E48" s="37">
        <f>(MIN(+D48,150000))*-1</f>
        <v>0</v>
      </c>
      <c r="F48" s="42"/>
      <c r="G48" s="38"/>
      <c r="H48" s="38"/>
      <c r="I48" s="38"/>
      <c r="J48" s="39"/>
      <c r="K48" s="39"/>
      <c r="L48" s="22"/>
      <c r="M48" s="22"/>
      <c r="N48" s="22"/>
      <c r="O48" s="22"/>
      <c r="P48" s="22"/>
      <c r="Q48" s="22"/>
    </row>
    <row r="49" spans="1:17" ht="15">
      <c r="A49" s="380" t="s">
        <v>174</v>
      </c>
      <c r="B49" s="380"/>
      <c r="C49" s="380"/>
      <c r="D49" s="380"/>
      <c r="E49" s="40">
        <v>0</v>
      </c>
      <c r="F49" s="42"/>
      <c r="G49" s="41"/>
      <c r="H49" s="41"/>
      <c r="I49" s="41"/>
      <c r="J49" s="41"/>
      <c r="K49" s="41"/>
      <c r="L49" s="22"/>
      <c r="M49" s="22"/>
      <c r="N49" s="22"/>
      <c r="O49" s="22"/>
      <c r="P49" s="22"/>
      <c r="Q49" s="22"/>
    </row>
    <row r="50" spans="1:17" ht="15">
      <c r="A50" s="379" t="s">
        <v>21</v>
      </c>
      <c r="B50" s="379"/>
      <c r="C50" s="379"/>
      <c r="D50" s="379"/>
      <c r="E50" s="34">
        <f>+E47+E48+E49</f>
        <v>0</v>
      </c>
      <c r="F50" s="42"/>
      <c r="G50" s="41"/>
      <c r="H50" s="41"/>
      <c r="I50" s="41"/>
      <c r="J50" s="41"/>
      <c r="K50" s="41"/>
      <c r="L50" s="22"/>
      <c r="M50" s="22"/>
      <c r="N50" s="22"/>
      <c r="O50" s="22"/>
      <c r="P50" s="22"/>
      <c r="Q50" s="22"/>
    </row>
    <row r="51" spans="1:17" ht="15">
      <c r="A51" s="381" t="s">
        <v>22</v>
      </c>
      <c r="B51" s="381"/>
      <c r="C51" s="381"/>
      <c r="D51" s="379"/>
      <c r="E51" s="34">
        <f>+K47</f>
        <v>0</v>
      </c>
      <c r="F51" s="42"/>
      <c r="G51" s="42"/>
      <c r="H51" s="42"/>
      <c r="I51" s="42"/>
      <c r="J51" s="42"/>
      <c r="K51" s="42"/>
      <c r="L51" s="22"/>
      <c r="M51" s="22"/>
      <c r="N51" s="22"/>
      <c r="O51" s="22"/>
      <c r="P51" s="22"/>
      <c r="Q51" s="22"/>
    </row>
    <row r="52" spans="1:17" ht="15">
      <c r="A52" s="43" t="s">
        <v>163</v>
      </c>
      <c r="B52" s="44"/>
      <c r="C52" s="45"/>
      <c r="D52" s="45" t="s">
        <v>161</v>
      </c>
      <c r="E52" s="34" t="s">
        <v>162</v>
      </c>
      <c r="F52" s="42"/>
      <c r="G52" s="42"/>
      <c r="H52" s="42"/>
      <c r="I52" s="42"/>
      <c r="J52" s="42"/>
      <c r="K52" s="42"/>
      <c r="L52" s="22"/>
      <c r="M52" s="22"/>
      <c r="N52" s="22"/>
      <c r="O52" s="22"/>
      <c r="P52" s="22"/>
      <c r="Q52" s="22"/>
    </row>
    <row r="53" spans="1:17" ht="15">
      <c r="A53" s="46" t="s">
        <v>23</v>
      </c>
      <c r="B53" s="46"/>
      <c r="C53" s="46"/>
      <c r="D53" s="36">
        <v>0</v>
      </c>
      <c r="E53" s="27">
        <f>+D53</f>
        <v>0</v>
      </c>
      <c r="F53" s="42"/>
      <c r="G53" s="42"/>
      <c r="H53" s="42" t="s">
        <v>188</v>
      </c>
      <c r="I53" s="42"/>
      <c r="J53" s="42"/>
      <c r="K53" s="42"/>
      <c r="L53" s="22"/>
      <c r="M53" s="22"/>
      <c r="N53" s="22"/>
      <c r="O53" s="22"/>
      <c r="P53" s="22"/>
      <c r="Q53" s="22"/>
    </row>
    <row r="54" spans="1:17" ht="15">
      <c r="A54" s="47" t="s">
        <v>24</v>
      </c>
      <c r="B54" s="47"/>
      <c r="C54" s="47"/>
      <c r="D54" s="36"/>
      <c r="E54" s="27">
        <f>+D54</f>
        <v>0</v>
      </c>
      <c r="F54" s="42"/>
      <c r="G54" s="42"/>
      <c r="H54" s="42" t="s">
        <v>189</v>
      </c>
      <c r="I54" s="42"/>
      <c r="J54" s="42"/>
      <c r="K54" s="42"/>
      <c r="L54" s="22"/>
      <c r="M54" s="22"/>
      <c r="N54" s="22"/>
      <c r="O54" s="22"/>
      <c r="P54" s="22"/>
      <c r="Q54" s="22"/>
    </row>
    <row r="55" spans="1:12" ht="15">
      <c r="A55" s="47" t="s">
        <v>24</v>
      </c>
      <c r="B55" s="47"/>
      <c r="C55" s="47"/>
      <c r="D55" s="36"/>
      <c r="E55" s="27">
        <f>+D55</f>
        <v>0</v>
      </c>
      <c r="F55" s="42"/>
      <c r="G55" s="42"/>
      <c r="H55" s="42" t="s">
        <v>216</v>
      </c>
      <c r="I55" s="42"/>
      <c r="J55" s="42"/>
      <c r="K55" s="42"/>
      <c r="L55" s="22"/>
    </row>
    <row r="56" spans="1:12" ht="15">
      <c r="A56" s="47" t="s">
        <v>24</v>
      </c>
      <c r="B56" s="47"/>
      <c r="C56" s="47"/>
      <c r="D56" s="36"/>
      <c r="E56" s="27">
        <f>+D56</f>
        <v>0</v>
      </c>
      <c r="F56" s="42"/>
      <c r="G56" s="42"/>
      <c r="H56" s="42"/>
      <c r="I56" s="42"/>
      <c r="J56" s="42"/>
      <c r="K56" s="42"/>
      <c r="L56" s="22"/>
    </row>
    <row r="57" spans="1:12" ht="15">
      <c r="A57" s="47" t="s">
        <v>24</v>
      </c>
      <c r="B57" s="47"/>
      <c r="C57" s="47"/>
      <c r="D57" s="36"/>
      <c r="E57" s="27">
        <f>+D57</f>
        <v>0</v>
      </c>
      <c r="F57" s="42"/>
      <c r="G57" s="42"/>
      <c r="H57" s="42"/>
      <c r="I57" s="42"/>
      <c r="J57" s="42"/>
      <c r="K57" s="42"/>
      <c r="L57" s="22"/>
    </row>
    <row r="58" spans="1:12" ht="15">
      <c r="A58" s="359" t="s">
        <v>1</v>
      </c>
      <c r="B58" s="359"/>
      <c r="C58" s="359"/>
      <c r="D58" s="359"/>
      <c r="E58" s="54">
        <f>+E50-E51-E53-E54-E55-E56-E57</f>
        <v>0</v>
      </c>
      <c r="F58" s="42"/>
      <c r="G58" s="42"/>
      <c r="H58" s="42"/>
      <c r="I58" s="42"/>
      <c r="J58" s="42"/>
      <c r="K58" s="42"/>
      <c r="L58" s="22"/>
    </row>
    <row r="59" spans="1:12" ht="15">
      <c r="A59" s="379" t="s">
        <v>25</v>
      </c>
      <c r="B59" s="379"/>
      <c r="C59" s="379"/>
      <c r="D59" s="379"/>
      <c r="E59" s="34">
        <f>CEILING(E58,10)</f>
        <v>0</v>
      </c>
      <c r="F59" s="42"/>
      <c r="G59" s="42"/>
      <c r="H59" s="42"/>
      <c r="I59" s="42"/>
      <c r="J59" s="55">
        <f>+B2</f>
        <v>0</v>
      </c>
      <c r="K59" s="42"/>
      <c r="L59" s="22"/>
    </row>
    <row r="60" spans="1:12" ht="15">
      <c r="A60" s="379" t="s">
        <v>26</v>
      </c>
      <c r="B60" s="379"/>
      <c r="C60" s="379"/>
      <c r="D60" s="379"/>
      <c r="E60" s="34">
        <f>IF(G2="Male (non Sr.Citizen)",BE9,IF(G2="Female (non Sr. Citizen",BG9,IF(G2="Super Sr. Citizen",BK9,BI9)))</f>
        <v>0</v>
      </c>
      <c r="F60" s="42"/>
      <c r="G60" s="42"/>
      <c r="H60" s="42"/>
      <c r="I60" s="42"/>
      <c r="J60" s="42"/>
      <c r="K60" s="42"/>
      <c r="L60" s="22"/>
    </row>
    <row r="61" spans="1:12" ht="15">
      <c r="A61" s="379" t="s">
        <v>27</v>
      </c>
      <c r="B61" s="379"/>
      <c r="C61" s="379"/>
      <c r="D61" s="379"/>
      <c r="E61" s="34">
        <v>0</v>
      </c>
      <c r="F61" s="42"/>
      <c r="G61" s="42"/>
      <c r="H61" s="42"/>
      <c r="I61" s="42"/>
      <c r="J61" s="42"/>
      <c r="K61" s="42"/>
      <c r="L61" s="22"/>
    </row>
    <row r="62" spans="1:17" ht="15">
      <c r="A62" s="379" t="s">
        <v>28</v>
      </c>
      <c r="B62" s="379"/>
      <c r="C62" s="379"/>
      <c r="D62" s="379"/>
      <c r="E62" s="34">
        <f>ROUND((E60+E61)*3%,0)</f>
        <v>0</v>
      </c>
      <c r="F62" s="42"/>
      <c r="G62" s="42"/>
      <c r="H62" s="42"/>
      <c r="I62" s="42"/>
      <c r="J62" s="42"/>
      <c r="K62" s="42"/>
      <c r="L62" s="22"/>
      <c r="M62" s="22"/>
      <c r="N62" s="22"/>
      <c r="O62" s="22"/>
      <c r="P62" s="22"/>
      <c r="Q62" s="22"/>
    </row>
    <row r="63" spans="1:17" ht="15">
      <c r="A63" s="359" t="s">
        <v>29</v>
      </c>
      <c r="B63" s="359"/>
      <c r="C63" s="359"/>
      <c r="D63" s="359"/>
      <c r="E63" s="54">
        <f>+E60+E61+E62</f>
        <v>0</v>
      </c>
      <c r="F63" s="42"/>
      <c r="G63" s="42"/>
      <c r="H63" s="42"/>
      <c r="I63" s="42"/>
      <c r="J63" s="42"/>
      <c r="K63" s="42"/>
      <c r="L63" s="22"/>
      <c r="M63" s="22"/>
      <c r="N63" s="22"/>
      <c r="O63" s="22"/>
      <c r="P63" s="22"/>
      <c r="Q63" s="22"/>
    </row>
    <row r="64" spans="1:17" ht="15">
      <c r="A64" s="379" t="s">
        <v>168</v>
      </c>
      <c r="B64" s="379"/>
      <c r="C64" s="379"/>
      <c r="D64" s="379"/>
      <c r="E64" s="29">
        <v>0</v>
      </c>
      <c r="F64" s="42"/>
      <c r="G64" s="42"/>
      <c r="H64" s="42"/>
      <c r="I64" s="42"/>
      <c r="J64" s="42"/>
      <c r="K64" s="42"/>
      <c r="L64" s="22"/>
      <c r="M64" s="22"/>
      <c r="N64" s="22"/>
      <c r="O64" s="22"/>
      <c r="P64" s="22"/>
      <c r="Q64" s="22"/>
    </row>
    <row r="65" spans="1:17" ht="15">
      <c r="A65" s="359" t="s">
        <v>169</v>
      </c>
      <c r="B65" s="359"/>
      <c r="C65" s="359"/>
      <c r="D65" s="359"/>
      <c r="E65" s="59">
        <f>+E63-E64</f>
        <v>0</v>
      </c>
      <c r="F65" s="42"/>
      <c r="G65" s="42"/>
      <c r="H65" s="42"/>
      <c r="I65" s="42"/>
      <c r="J65" s="42"/>
      <c r="K65" s="42"/>
      <c r="L65" s="22"/>
      <c r="M65" s="22"/>
      <c r="N65" s="22"/>
      <c r="O65" s="22"/>
      <c r="P65" s="22"/>
      <c r="Q65" s="22"/>
    </row>
    <row r="66" spans="1:17" ht="15">
      <c r="A66" s="379" t="s">
        <v>167</v>
      </c>
      <c r="B66" s="379"/>
      <c r="C66" s="379"/>
      <c r="D66" s="379"/>
      <c r="E66" s="34">
        <f>+I35</f>
        <v>0</v>
      </c>
      <c r="F66" s="55" t="str">
        <f>+'Sheet Index'!A21</f>
        <v>*** Suri's  Taxmaster fy1112- 1.0-25.11.11***</v>
      </c>
      <c r="G66" s="42"/>
      <c r="H66" s="42"/>
      <c r="I66" s="42"/>
      <c r="J66" s="42"/>
      <c r="K66" s="42"/>
      <c r="L66" s="22"/>
      <c r="M66" s="22"/>
      <c r="N66" s="22"/>
      <c r="O66" s="22"/>
      <c r="P66" s="22"/>
      <c r="Q66" s="22"/>
    </row>
    <row r="67" spans="1:17" ht="15">
      <c r="A67" s="359" t="s">
        <v>30</v>
      </c>
      <c r="B67" s="359"/>
      <c r="C67" s="359"/>
      <c r="D67" s="359"/>
      <c r="E67" s="54">
        <f>+E65-E66</f>
        <v>0</v>
      </c>
      <c r="F67" s="42" t="str">
        <f>+Instructions!B1</f>
        <v>Downloaded from AllBankingSolutions.com</v>
      </c>
      <c r="G67" s="42"/>
      <c r="H67" s="42"/>
      <c r="I67" s="42"/>
      <c r="J67" s="42"/>
      <c r="K67" s="42"/>
      <c r="L67" s="22"/>
      <c r="M67" s="22"/>
      <c r="N67" s="22"/>
      <c r="O67" s="22"/>
      <c r="P67" s="22"/>
      <c r="Q67" s="22"/>
    </row>
    <row r="68" spans="1:17" ht="15">
      <c r="A68" s="41"/>
      <c r="B68" s="41"/>
      <c r="C68" s="41"/>
      <c r="D68" s="41"/>
      <c r="E68" s="41"/>
      <c r="F68" s="41"/>
      <c r="G68" s="42"/>
      <c r="H68" s="42"/>
      <c r="I68" s="42"/>
      <c r="J68" s="42"/>
      <c r="K68" s="42"/>
      <c r="L68" s="22"/>
      <c r="M68" s="22"/>
      <c r="N68" s="22"/>
      <c r="O68" s="22"/>
      <c r="P68" s="22"/>
      <c r="Q68" s="22"/>
    </row>
    <row r="69" spans="1:17" ht="15">
      <c r="A69" s="41"/>
      <c r="B69" s="41"/>
      <c r="C69" s="41"/>
      <c r="D69" s="41"/>
      <c r="E69" s="41"/>
      <c r="F69" s="41"/>
      <c r="G69" s="42"/>
      <c r="H69" s="42"/>
      <c r="I69" s="42"/>
      <c r="J69" s="42"/>
      <c r="K69" s="42"/>
      <c r="L69" s="22"/>
      <c r="M69" s="22"/>
      <c r="N69" s="22"/>
      <c r="O69" s="22"/>
      <c r="P69" s="22"/>
      <c r="Q69" s="22"/>
    </row>
    <row r="70" spans="1:17" ht="15">
      <c r="A70" s="41"/>
      <c r="B70" s="41"/>
      <c r="C70" s="41"/>
      <c r="D70" s="41"/>
      <c r="E70" s="41"/>
      <c r="F70" s="41"/>
      <c r="L70" s="22"/>
      <c r="M70" s="22"/>
      <c r="N70" s="22"/>
      <c r="O70" s="22"/>
      <c r="P70" s="22"/>
      <c r="Q70" s="22"/>
    </row>
    <row r="71" spans="1:17" ht="15">
      <c r="A71" s="41"/>
      <c r="B71" s="41"/>
      <c r="C71" s="41"/>
      <c r="D71" s="41"/>
      <c r="E71" s="41"/>
      <c r="F71" s="41"/>
      <c r="L71" s="22"/>
      <c r="M71" s="22"/>
      <c r="N71" s="22"/>
      <c r="O71" s="22"/>
      <c r="P71" s="22"/>
      <c r="Q71" s="22"/>
    </row>
    <row r="72" spans="12:17" ht="15">
      <c r="L72" s="22"/>
      <c r="M72" s="22"/>
      <c r="N72" s="22"/>
      <c r="O72" s="22"/>
      <c r="P72" s="22"/>
      <c r="Q72" s="22"/>
    </row>
    <row r="73" spans="12:17" ht="15">
      <c r="L73" s="22"/>
      <c r="M73" s="22"/>
      <c r="N73" s="22"/>
      <c r="O73" s="22"/>
      <c r="P73" s="22"/>
      <c r="Q73" s="22"/>
    </row>
    <row r="74" spans="12:17" ht="15">
      <c r="L74" s="22"/>
      <c r="M74" s="22"/>
      <c r="N74" s="22"/>
      <c r="O74" s="22"/>
      <c r="P74" s="22"/>
      <c r="Q74" s="22"/>
    </row>
    <row r="75" spans="12:17" ht="15">
      <c r="L75" s="22"/>
      <c r="M75" s="22"/>
      <c r="N75" s="22"/>
      <c r="O75" s="22"/>
      <c r="P75" s="22"/>
      <c r="Q75" s="22"/>
    </row>
    <row r="76" spans="12:17" ht="15">
      <c r="L76" s="22"/>
      <c r="M76" s="22"/>
      <c r="N76" s="22"/>
      <c r="O76" s="22"/>
      <c r="P76" s="22"/>
      <c r="Q76" s="22"/>
    </row>
    <row r="150" spans="21:54" ht="15">
      <c r="U150" s="360" t="s">
        <v>244</v>
      </c>
      <c r="V150" s="361"/>
      <c r="W150" s="361"/>
      <c r="X150" s="361"/>
      <c r="Y150" s="361"/>
      <c r="Z150" s="361"/>
      <c r="AA150" s="361"/>
      <c r="AB150" s="361"/>
      <c r="AC150" s="361"/>
      <c r="AD150" s="361"/>
      <c r="AE150" s="361"/>
      <c r="AF150" s="361"/>
      <c r="AG150" s="361"/>
      <c r="AH150" s="361"/>
      <c r="AI150" s="361"/>
      <c r="AJ150" s="361"/>
      <c r="AK150" s="361"/>
      <c r="AL150" s="361"/>
      <c r="AM150" s="361"/>
      <c r="AN150" s="361"/>
      <c r="AO150" s="361"/>
      <c r="AP150" s="361"/>
      <c r="AQ150" s="361"/>
      <c r="AR150" s="361"/>
      <c r="AS150" s="361"/>
      <c r="AT150" s="361"/>
      <c r="AU150" s="361"/>
      <c r="AV150" s="361"/>
      <c r="AW150" s="361"/>
      <c r="AX150" s="361"/>
      <c r="AY150" s="361"/>
      <c r="AZ150" s="361"/>
      <c r="BA150" s="361"/>
      <c r="BB150" s="361"/>
    </row>
    <row r="151" spans="21:54" ht="15">
      <c r="U151" s="362" t="s">
        <v>49</v>
      </c>
      <c r="V151" s="363"/>
      <c r="W151" s="363"/>
      <c r="X151" s="363"/>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3"/>
      <c r="AU151" s="363"/>
      <c r="AV151" s="363"/>
      <c r="AW151" s="363"/>
      <c r="AX151" s="363"/>
      <c r="AY151" s="363"/>
      <c r="AZ151" s="363"/>
      <c r="BA151" s="363"/>
      <c r="BB151" s="363"/>
    </row>
    <row r="152" spans="21:54" ht="15">
      <c r="U152" s="364" t="s">
        <v>50</v>
      </c>
      <c r="V152" s="340"/>
      <c r="W152" s="340"/>
      <c r="X152" s="340"/>
      <c r="Y152" s="340"/>
      <c r="Z152" s="340"/>
      <c r="AA152" s="340"/>
      <c r="AB152" s="340"/>
      <c r="AC152" s="340"/>
      <c r="AD152" s="340"/>
      <c r="AE152" s="340"/>
      <c r="AF152" s="340"/>
      <c r="AG152" s="340"/>
      <c r="AH152" s="340"/>
      <c r="AI152" s="340"/>
      <c r="AJ152" s="340"/>
      <c r="AK152" s="340"/>
      <c r="AL152" s="364" t="s">
        <v>51</v>
      </c>
      <c r="AM152" s="340"/>
      <c r="AN152" s="340"/>
      <c r="AO152" s="340"/>
      <c r="AP152" s="340"/>
      <c r="AQ152" s="340"/>
      <c r="AR152" s="340"/>
      <c r="AS152" s="340"/>
      <c r="AT152" s="340"/>
      <c r="AU152" s="340"/>
      <c r="AV152" s="340"/>
      <c r="AW152" s="340"/>
      <c r="AX152" s="340"/>
      <c r="AY152" s="340"/>
      <c r="AZ152" s="340"/>
      <c r="BA152" s="340"/>
      <c r="BB152" s="352"/>
    </row>
    <row r="153" spans="21:54" ht="15">
      <c r="U153" s="365" t="str">
        <f>+Master!G4</f>
        <v>Punjab &amp; Sind Bank</v>
      </c>
      <c r="V153" s="366"/>
      <c r="W153" s="366"/>
      <c r="X153" s="366"/>
      <c r="Y153" s="366"/>
      <c r="Z153" s="366"/>
      <c r="AA153" s="366"/>
      <c r="AB153" s="366"/>
      <c r="AC153" s="366"/>
      <c r="AD153" s="366"/>
      <c r="AE153" s="366"/>
      <c r="AF153" s="366"/>
      <c r="AG153" s="366"/>
      <c r="AH153" s="366"/>
      <c r="AI153" s="366"/>
      <c r="AJ153" s="366"/>
      <c r="AK153" s="367"/>
      <c r="AL153" s="365">
        <f>+B2</f>
        <v>0</v>
      </c>
      <c r="AM153" s="366"/>
      <c r="AN153" s="366"/>
      <c r="AO153" s="366"/>
      <c r="AP153" s="366"/>
      <c r="AQ153" s="366"/>
      <c r="AR153" s="366"/>
      <c r="AS153" s="366"/>
      <c r="AT153" s="366"/>
      <c r="AU153" s="366"/>
      <c r="AV153" s="366"/>
      <c r="AW153" s="366"/>
      <c r="AX153" s="366"/>
      <c r="AY153" s="366"/>
      <c r="AZ153" s="366"/>
      <c r="BA153" s="366"/>
      <c r="BB153" s="367"/>
    </row>
    <row r="154" spans="21:54" ht="15">
      <c r="U154" s="368" t="str">
        <f>+Master!G5</f>
        <v>Ist Floor, Chowk Phawara, Amritsar</v>
      </c>
      <c r="V154" s="369"/>
      <c r="W154" s="369"/>
      <c r="X154" s="369"/>
      <c r="Y154" s="369"/>
      <c r="Z154" s="369"/>
      <c r="AA154" s="369"/>
      <c r="AB154" s="369"/>
      <c r="AC154" s="369"/>
      <c r="AD154" s="369"/>
      <c r="AE154" s="369"/>
      <c r="AF154" s="369"/>
      <c r="AG154" s="369"/>
      <c r="AH154" s="369"/>
      <c r="AI154" s="369"/>
      <c r="AJ154" s="369"/>
      <c r="AK154" s="370"/>
      <c r="AL154" s="368">
        <f>+B3</f>
        <v>0</v>
      </c>
      <c r="AM154" s="369"/>
      <c r="AN154" s="369"/>
      <c r="AO154" s="369"/>
      <c r="AP154" s="369"/>
      <c r="AQ154" s="369"/>
      <c r="AR154" s="369"/>
      <c r="AS154" s="369"/>
      <c r="AT154" s="369"/>
      <c r="AU154" s="369"/>
      <c r="AV154" s="369"/>
      <c r="AW154" s="369"/>
      <c r="AX154" s="369"/>
      <c r="AY154" s="369"/>
      <c r="AZ154" s="369"/>
      <c r="BA154" s="369"/>
      <c r="BB154" s="370"/>
    </row>
    <row r="155" spans="21:54" ht="15">
      <c r="U155" s="364" t="s">
        <v>52</v>
      </c>
      <c r="V155" s="340"/>
      <c r="W155" s="340"/>
      <c r="X155" s="340"/>
      <c r="Y155" s="340"/>
      <c r="Z155" s="340"/>
      <c r="AA155" s="340"/>
      <c r="AB155" s="340"/>
      <c r="AC155" s="340"/>
      <c r="AD155" s="351" t="s">
        <v>53</v>
      </c>
      <c r="AE155" s="351"/>
      <c r="AF155" s="351"/>
      <c r="AG155" s="351"/>
      <c r="AH155" s="351"/>
      <c r="AI155" s="351"/>
      <c r="AJ155" s="351"/>
      <c r="AK155" s="351"/>
      <c r="AL155" s="340" t="s">
        <v>54</v>
      </c>
      <c r="AM155" s="340"/>
      <c r="AN155" s="340"/>
      <c r="AO155" s="340"/>
      <c r="AP155" s="340"/>
      <c r="AQ155" s="340"/>
      <c r="AR155" s="340"/>
      <c r="AS155" s="340"/>
      <c r="AT155" s="340"/>
      <c r="AU155" s="340"/>
      <c r="AV155" s="340"/>
      <c r="AW155" s="340"/>
      <c r="AX155" s="340"/>
      <c r="AY155" s="340"/>
      <c r="AZ155" s="340"/>
      <c r="BA155" s="340"/>
      <c r="BB155" s="352"/>
    </row>
    <row r="156" spans="21:54" ht="15">
      <c r="U156" s="353" t="str">
        <f>+Master!G7</f>
        <v>AAAAAAAAAA</v>
      </c>
      <c r="V156" s="247"/>
      <c r="W156" s="247"/>
      <c r="X156" s="247"/>
      <c r="Y156" s="247"/>
      <c r="Z156" s="247"/>
      <c r="AA156" s="247"/>
      <c r="AB156" s="247"/>
      <c r="AC156" s="248"/>
      <c r="AD156" s="353" t="str">
        <f>+Master!G8</f>
        <v>BBBBBBBBBB</v>
      </c>
      <c r="AE156" s="247"/>
      <c r="AF156" s="247"/>
      <c r="AG156" s="247"/>
      <c r="AH156" s="247"/>
      <c r="AI156" s="247"/>
      <c r="AJ156" s="247"/>
      <c r="AK156" s="248"/>
      <c r="AL156" s="247">
        <f>+G1</f>
        <v>0</v>
      </c>
      <c r="AM156" s="247"/>
      <c r="AN156" s="247"/>
      <c r="AO156" s="247"/>
      <c r="AP156" s="247"/>
      <c r="AQ156" s="247"/>
      <c r="AR156" s="247"/>
      <c r="AS156" s="247"/>
      <c r="AT156" s="247"/>
      <c r="AU156" s="247"/>
      <c r="AV156" s="247"/>
      <c r="AW156" s="247"/>
      <c r="AX156" s="247"/>
      <c r="AY156" s="247"/>
      <c r="AZ156" s="247"/>
      <c r="BA156" s="247"/>
      <c r="BB156" s="248"/>
    </row>
    <row r="157" spans="21:54" ht="15">
      <c r="U157" s="354" t="s">
        <v>55</v>
      </c>
      <c r="V157" s="355"/>
      <c r="W157" s="355"/>
      <c r="X157" s="355"/>
      <c r="Y157" s="355"/>
      <c r="Z157" s="355"/>
      <c r="AA157" s="355"/>
      <c r="AB157" s="355"/>
      <c r="AC157" s="355"/>
      <c r="AD157" s="355"/>
      <c r="AE157" s="355"/>
      <c r="AF157" s="355"/>
      <c r="AG157" s="355"/>
      <c r="AH157" s="355"/>
      <c r="AI157" s="355"/>
      <c r="AJ157" s="355"/>
      <c r="AK157" s="356"/>
      <c r="AL157" s="342" t="s">
        <v>56</v>
      </c>
      <c r="AM157" s="343"/>
      <c r="AN157" s="343"/>
      <c r="AO157" s="343"/>
      <c r="AP157" s="343"/>
      <c r="AQ157" s="343"/>
      <c r="AR157" s="343"/>
      <c r="AS157" s="343"/>
      <c r="AT157" s="344"/>
      <c r="AU157" s="342" t="s">
        <v>57</v>
      </c>
      <c r="AV157" s="343"/>
      <c r="AW157" s="343"/>
      <c r="AX157" s="343"/>
      <c r="AY157" s="343"/>
      <c r="AZ157" s="343"/>
      <c r="BA157" s="343"/>
      <c r="BB157" s="344"/>
    </row>
    <row r="158" spans="21:54" ht="15">
      <c r="U158" s="371" t="s">
        <v>58</v>
      </c>
      <c r="V158" s="372"/>
      <c r="W158" s="372"/>
      <c r="X158" s="373"/>
      <c r="Y158" s="357">
        <f>+Master!H16</f>
        <v>0</v>
      </c>
      <c r="Z158" s="357"/>
      <c r="AA158" s="357"/>
      <c r="AB158" s="357"/>
      <c r="AC158" s="357"/>
      <c r="AD158" s="357"/>
      <c r="AE158" s="357"/>
      <c r="AF158" s="357"/>
      <c r="AG158" s="357"/>
      <c r="AH158" s="357"/>
      <c r="AI158" s="357"/>
      <c r="AJ158" s="357"/>
      <c r="AK158" s="358"/>
      <c r="AL158" s="345"/>
      <c r="AM158" s="346"/>
      <c r="AN158" s="346"/>
      <c r="AO158" s="346"/>
      <c r="AP158" s="346"/>
      <c r="AQ158" s="346"/>
      <c r="AR158" s="346"/>
      <c r="AS158" s="346"/>
      <c r="AT158" s="347"/>
      <c r="AU158" s="345"/>
      <c r="AV158" s="346"/>
      <c r="AW158" s="346"/>
      <c r="AX158" s="346"/>
      <c r="AY158" s="346"/>
      <c r="AZ158" s="346"/>
      <c r="BA158" s="346"/>
      <c r="BB158" s="347"/>
    </row>
    <row r="159" spans="21:54" ht="15">
      <c r="U159" s="374"/>
      <c r="V159" s="375"/>
      <c r="W159" s="375"/>
      <c r="X159" s="376"/>
      <c r="Y159" s="353">
        <f>+Master!H17</f>
        <v>0</v>
      </c>
      <c r="Z159" s="247"/>
      <c r="AA159" s="247"/>
      <c r="AB159" s="247"/>
      <c r="AC159" s="247"/>
      <c r="AD159" s="247"/>
      <c r="AE159" s="247"/>
      <c r="AF159" s="247"/>
      <c r="AG159" s="247"/>
      <c r="AH159" s="247"/>
      <c r="AI159" s="247"/>
      <c r="AJ159" s="247"/>
      <c r="AK159" s="248"/>
      <c r="AL159" s="342" t="s">
        <v>222</v>
      </c>
      <c r="AM159" s="343"/>
      <c r="AN159" s="343"/>
      <c r="AO159" s="343"/>
      <c r="AP159" s="343"/>
      <c r="AQ159" s="343"/>
      <c r="AR159" s="343"/>
      <c r="AS159" s="343"/>
      <c r="AT159" s="344"/>
      <c r="AU159" s="327" t="s">
        <v>59</v>
      </c>
      <c r="AV159" s="250"/>
      <c r="AW159" s="250"/>
      <c r="AX159" s="251"/>
      <c r="AY159" s="327" t="s">
        <v>60</v>
      </c>
      <c r="AZ159" s="250"/>
      <c r="BA159" s="250"/>
      <c r="BB159" s="251"/>
    </row>
    <row r="160" spans="21:54" ht="15">
      <c r="U160" s="348" t="s">
        <v>61</v>
      </c>
      <c r="V160" s="349"/>
      <c r="W160" s="247">
        <f>+Master!H18</f>
        <v>0</v>
      </c>
      <c r="X160" s="247"/>
      <c r="Y160" s="247"/>
      <c r="Z160" s="247"/>
      <c r="AA160" s="247"/>
      <c r="AB160" s="247"/>
      <c r="AC160" s="247"/>
      <c r="AD160" s="346" t="s">
        <v>62</v>
      </c>
      <c r="AE160" s="346"/>
      <c r="AF160" s="346"/>
      <c r="AG160" s="346"/>
      <c r="AH160" s="247">
        <f>+Master!H19</f>
        <v>0</v>
      </c>
      <c r="AI160" s="247"/>
      <c r="AJ160" s="247"/>
      <c r="AK160" s="248"/>
      <c r="AL160" s="345"/>
      <c r="AM160" s="346"/>
      <c r="AN160" s="346"/>
      <c r="AO160" s="346"/>
      <c r="AP160" s="346"/>
      <c r="AQ160" s="346"/>
      <c r="AR160" s="346"/>
      <c r="AS160" s="346"/>
      <c r="AT160" s="347"/>
      <c r="AU160" s="350">
        <f>+Master!E14</f>
        <v>40547</v>
      </c>
      <c r="AV160" s="250"/>
      <c r="AW160" s="250"/>
      <c r="AX160" s="251"/>
      <c r="AY160" s="327" t="str">
        <f>+Master!G14</f>
        <v>31/03/2012</v>
      </c>
      <c r="AZ160" s="250"/>
      <c r="BA160" s="250"/>
      <c r="BB160" s="251"/>
    </row>
    <row r="161" spans="21:54" ht="15">
      <c r="U161" s="340" t="s">
        <v>245</v>
      </c>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row>
    <row r="162" spans="21:54" ht="44.25" customHeight="1">
      <c r="U162" s="341" t="s">
        <v>63</v>
      </c>
      <c r="V162" s="341"/>
      <c r="W162" s="341"/>
      <c r="X162" s="341"/>
      <c r="Y162" s="341"/>
      <c r="Z162" s="341" t="s">
        <v>64</v>
      </c>
      <c r="AA162" s="341"/>
      <c r="AB162" s="341"/>
      <c r="AC162" s="341"/>
      <c r="AD162" s="341"/>
      <c r="AE162" s="341"/>
      <c r="AF162" s="341"/>
      <c r="AG162" s="341"/>
      <c r="AH162" s="341"/>
      <c r="AI162" s="341"/>
      <c r="AJ162" s="341"/>
      <c r="AK162" s="341"/>
      <c r="AL162" s="341" t="s">
        <v>65</v>
      </c>
      <c r="AM162" s="341"/>
      <c r="AN162" s="341"/>
      <c r="AO162" s="341"/>
      <c r="AP162" s="341"/>
      <c r="AQ162" s="341"/>
      <c r="AR162" s="341"/>
      <c r="AS162" s="341"/>
      <c r="AT162" s="341" t="s">
        <v>66</v>
      </c>
      <c r="AU162" s="341"/>
      <c r="AV162" s="341"/>
      <c r="AW162" s="341"/>
      <c r="AX162" s="341"/>
      <c r="AY162" s="341"/>
      <c r="AZ162" s="341"/>
      <c r="BA162" s="341"/>
      <c r="BB162" s="341"/>
    </row>
    <row r="163" spans="21:54" ht="15">
      <c r="U163" s="269" t="s">
        <v>67</v>
      </c>
      <c r="V163" s="269"/>
      <c r="W163" s="269"/>
      <c r="X163" s="269"/>
      <c r="Y163" s="269"/>
      <c r="Z163" s="246">
        <f>+Master!D17</f>
        <v>0</v>
      </c>
      <c r="AA163" s="335"/>
      <c r="AB163" s="335"/>
      <c r="AC163" s="335"/>
      <c r="AD163" s="335"/>
      <c r="AE163" s="335"/>
      <c r="AF163" s="335"/>
      <c r="AG163" s="335"/>
      <c r="AH163" s="335"/>
      <c r="AI163" s="335"/>
      <c r="AJ163" s="335"/>
      <c r="AK163" s="336"/>
      <c r="AL163" s="332">
        <f>+AT163</f>
        <v>0</v>
      </c>
      <c r="AM163" s="332"/>
      <c r="AN163" s="332"/>
      <c r="AO163" s="332"/>
      <c r="AP163" s="332"/>
      <c r="AQ163" s="332"/>
      <c r="AR163" s="332"/>
      <c r="AS163" s="332"/>
      <c r="AT163" s="332">
        <f>SUMIF($T$244:$T$274,"=1",$W$244:$AF$273)</f>
        <v>0</v>
      </c>
      <c r="AU163" s="332"/>
      <c r="AV163" s="332"/>
      <c r="AW163" s="332"/>
      <c r="AX163" s="332"/>
      <c r="AY163" s="332"/>
      <c r="AZ163" s="332"/>
      <c r="BA163" s="332"/>
      <c r="BB163" s="332"/>
    </row>
    <row r="164" spans="21:54" ht="15">
      <c r="U164" s="269" t="s">
        <v>68</v>
      </c>
      <c r="V164" s="269"/>
      <c r="W164" s="269"/>
      <c r="X164" s="269"/>
      <c r="Y164" s="269"/>
      <c r="Z164" s="246">
        <f>+Master!D18</f>
        <v>0</v>
      </c>
      <c r="AA164" s="335"/>
      <c r="AB164" s="335"/>
      <c r="AC164" s="335"/>
      <c r="AD164" s="335"/>
      <c r="AE164" s="335"/>
      <c r="AF164" s="335"/>
      <c r="AG164" s="335"/>
      <c r="AH164" s="335"/>
      <c r="AI164" s="335"/>
      <c r="AJ164" s="335"/>
      <c r="AK164" s="336"/>
      <c r="AL164" s="332">
        <f>+AT164</f>
        <v>0</v>
      </c>
      <c r="AM164" s="332"/>
      <c r="AN164" s="332"/>
      <c r="AO164" s="332"/>
      <c r="AP164" s="332"/>
      <c r="AQ164" s="332"/>
      <c r="AR164" s="332"/>
      <c r="AS164" s="332"/>
      <c r="AT164" s="332">
        <f>SUMIF($T$244:$T$274,"=2",$W$244:$AF$273)</f>
        <v>0</v>
      </c>
      <c r="AU164" s="332"/>
      <c r="AV164" s="332"/>
      <c r="AW164" s="332"/>
      <c r="AX164" s="332"/>
      <c r="AY164" s="332"/>
      <c r="AZ164" s="332"/>
      <c r="BA164" s="332"/>
      <c r="BB164" s="332"/>
    </row>
    <row r="165" spans="21:54" ht="15">
      <c r="U165" s="269" t="s">
        <v>69</v>
      </c>
      <c r="V165" s="269"/>
      <c r="W165" s="269"/>
      <c r="X165" s="269"/>
      <c r="Y165" s="269"/>
      <c r="Z165" s="337">
        <f>+Master!D19</f>
        <v>0</v>
      </c>
      <c r="AA165" s="338"/>
      <c r="AB165" s="338"/>
      <c r="AC165" s="338"/>
      <c r="AD165" s="338"/>
      <c r="AE165" s="338"/>
      <c r="AF165" s="338"/>
      <c r="AG165" s="338"/>
      <c r="AH165" s="338"/>
      <c r="AI165" s="338"/>
      <c r="AJ165" s="338"/>
      <c r="AK165" s="339"/>
      <c r="AL165" s="332">
        <f>+AT165</f>
        <v>0</v>
      </c>
      <c r="AM165" s="332"/>
      <c r="AN165" s="332"/>
      <c r="AO165" s="332"/>
      <c r="AP165" s="332"/>
      <c r="AQ165" s="332"/>
      <c r="AR165" s="332"/>
      <c r="AS165" s="332"/>
      <c r="AT165" s="332">
        <f>SUMIF($T$244:$T$274,"=+3",$W$244:$AF$273)</f>
        <v>0</v>
      </c>
      <c r="AU165" s="332"/>
      <c r="AV165" s="332"/>
      <c r="AW165" s="332"/>
      <c r="AX165" s="332"/>
      <c r="AY165" s="332"/>
      <c r="AZ165" s="332"/>
      <c r="BA165" s="332"/>
      <c r="BB165" s="332"/>
    </row>
    <row r="166" spans="21:54" ht="15">
      <c r="U166" s="269" t="s">
        <v>70</v>
      </c>
      <c r="V166" s="269"/>
      <c r="W166" s="269"/>
      <c r="X166" s="269"/>
      <c r="Y166" s="269"/>
      <c r="Z166" s="331">
        <f>+Master!D20</f>
        <v>0</v>
      </c>
      <c r="AA166" s="331"/>
      <c r="AB166" s="331"/>
      <c r="AC166" s="331"/>
      <c r="AD166" s="331"/>
      <c r="AE166" s="331"/>
      <c r="AF166" s="331"/>
      <c r="AG166" s="331"/>
      <c r="AH166" s="331"/>
      <c r="AI166" s="331"/>
      <c r="AJ166" s="331"/>
      <c r="AK166" s="331"/>
      <c r="AL166" s="332">
        <f>+AT166</f>
        <v>0</v>
      </c>
      <c r="AM166" s="332"/>
      <c r="AN166" s="332"/>
      <c r="AO166" s="332"/>
      <c r="AP166" s="332"/>
      <c r="AQ166" s="332"/>
      <c r="AR166" s="332"/>
      <c r="AS166" s="332"/>
      <c r="AT166" s="332">
        <f>SUMIF($T$244:$T$274,"=4",$W$244:$AF$273)</f>
        <v>0</v>
      </c>
      <c r="AU166" s="332"/>
      <c r="AV166" s="332"/>
      <c r="AW166" s="332"/>
      <c r="AX166" s="332"/>
      <c r="AY166" s="332"/>
      <c r="AZ166" s="332"/>
      <c r="BA166" s="332"/>
      <c r="BB166" s="332"/>
    </row>
    <row r="167" spans="21:54" ht="15">
      <c r="U167" s="282" t="s">
        <v>71</v>
      </c>
      <c r="V167" s="333"/>
      <c r="W167" s="333"/>
      <c r="X167" s="333"/>
      <c r="Y167" s="333"/>
      <c r="Z167" s="333"/>
      <c r="AA167" s="333"/>
      <c r="AB167" s="333"/>
      <c r="AC167" s="333"/>
      <c r="AD167" s="333"/>
      <c r="AE167" s="333"/>
      <c r="AF167" s="333"/>
      <c r="AG167" s="333"/>
      <c r="AH167" s="333"/>
      <c r="AI167" s="333"/>
      <c r="AJ167" s="333"/>
      <c r="AK167" s="333"/>
      <c r="AL167" s="333"/>
      <c r="AM167" s="333"/>
      <c r="AN167" s="333"/>
      <c r="AO167" s="333"/>
      <c r="AP167" s="333"/>
      <c r="AQ167" s="333"/>
      <c r="AR167" s="333"/>
      <c r="AS167" s="333"/>
      <c r="AT167" s="333"/>
      <c r="AU167" s="333"/>
      <c r="AV167" s="333"/>
      <c r="AW167" s="333"/>
      <c r="AX167" s="333"/>
      <c r="AY167" s="333"/>
      <c r="AZ167" s="333"/>
      <c r="BA167" s="333"/>
      <c r="BB167" s="333"/>
    </row>
    <row r="168" spans="21:54" ht="15">
      <c r="U168" s="334" t="s">
        <v>72</v>
      </c>
      <c r="V168" s="334"/>
      <c r="W168" s="334"/>
      <c r="X168" s="334"/>
      <c r="Y168" s="334"/>
      <c r="Z168" s="334"/>
      <c r="AA168" s="334"/>
      <c r="AB168" s="334"/>
      <c r="AC168" s="334"/>
      <c r="AD168" s="334"/>
      <c r="AE168" s="334"/>
      <c r="AF168" s="334"/>
      <c r="AG168" s="334"/>
      <c r="AH168" s="116"/>
      <c r="AI168" s="117"/>
      <c r="AJ168" s="117"/>
      <c r="AK168" s="117"/>
      <c r="AL168" s="117"/>
      <c r="AM168" s="117"/>
      <c r="AN168" s="76"/>
      <c r="AO168" s="116"/>
      <c r="AP168" s="117"/>
      <c r="AQ168" s="117"/>
      <c r="AR168" s="117"/>
      <c r="AS168" s="117"/>
      <c r="AT168" s="117"/>
      <c r="AU168" s="76"/>
      <c r="AV168" s="116"/>
      <c r="AW168" s="117"/>
      <c r="AX168" s="117"/>
      <c r="AY168" s="117"/>
      <c r="AZ168" s="117"/>
      <c r="BA168" s="117"/>
      <c r="BB168" s="76"/>
    </row>
    <row r="169" spans="21:54" ht="15">
      <c r="U169" s="317" t="s">
        <v>73</v>
      </c>
      <c r="V169" s="318"/>
      <c r="W169" s="318"/>
      <c r="X169" s="318"/>
      <c r="Y169" s="318"/>
      <c r="Z169" s="318"/>
      <c r="AA169" s="318"/>
      <c r="AB169" s="318"/>
      <c r="AC169" s="318"/>
      <c r="AD169" s="318"/>
      <c r="AE169" s="318"/>
      <c r="AF169" s="318"/>
      <c r="AG169" s="319"/>
      <c r="AH169" s="291" t="s">
        <v>170</v>
      </c>
      <c r="AI169" s="292"/>
      <c r="AJ169" s="285">
        <f>+E37</f>
        <v>0</v>
      </c>
      <c r="AK169" s="285"/>
      <c r="AL169" s="285"/>
      <c r="AM169" s="285"/>
      <c r="AN169" s="286"/>
      <c r="AO169" s="291"/>
      <c r="AP169" s="292"/>
      <c r="AQ169" s="285"/>
      <c r="AR169" s="285"/>
      <c r="AS169" s="285"/>
      <c r="AT169" s="285"/>
      <c r="AU169" s="286"/>
      <c r="AV169" s="291"/>
      <c r="AW169" s="292"/>
      <c r="AX169" s="285"/>
      <c r="AY169" s="285"/>
      <c r="AZ169" s="285"/>
      <c r="BA169" s="285"/>
      <c r="BB169" s="286"/>
    </row>
    <row r="170" spans="21:54" ht="15">
      <c r="U170" s="317"/>
      <c r="V170" s="318"/>
      <c r="W170" s="318"/>
      <c r="X170" s="318"/>
      <c r="Y170" s="318"/>
      <c r="Z170" s="318"/>
      <c r="AA170" s="318"/>
      <c r="AB170" s="318"/>
      <c r="AC170" s="318"/>
      <c r="AD170" s="318"/>
      <c r="AE170" s="318"/>
      <c r="AF170" s="318"/>
      <c r="AG170" s="319"/>
      <c r="AH170" s="291"/>
      <c r="AI170" s="292"/>
      <c r="AJ170" s="285"/>
      <c r="AK170" s="285"/>
      <c r="AL170" s="285"/>
      <c r="AM170" s="285"/>
      <c r="AN170" s="286"/>
      <c r="AO170" s="291"/>
      <c r="AP170" s="292"/>
      <c r="AQ170" s="285"/>
      <c r="AR170" s="285"/>
      <c r="AS170" s="285"/>
      <c r="AT170" s="285"/>
      <c r="AU170" s="286"/>
      <c r="AV170" s="291"/>
      <c r="AW170" s="292"/>
      <c r="AX170" s="285"/>
      <c r="AY170" s="285"/>
      <c r="AZ170" s="285"/>
      <c r="BA170" s="285"/>
      <c r="BB170" s="286"/>
    </row>
    <row r="171" spans="21:54" ht="15">
      <c r="U171" s="317" t="s">
        <v>74</v>
      </c>
      <c r="V171" s="313"/>
      <c r="W171" s="313"/>
      <c r="X171" s="313"/>
      <c r="Y171" s="313"/>
      <c r="Z171" s="313"/>
      <c r="AA171" s="313"/>
      <c r="AB171" s="313"/>
      <c r="AC171" s="313"/>
      <c r="AD171" s="313"/>
      <c r="AE171" s="313"/>
      <c r="AF171" s="313"/>
      <c r="AG171" s="307"/>
      <c r="AH171" s="291" t="s">
        <v>170</v>
      </c>
      <c r="AI171" s="292"/>
      <c r="AJ171" s="285">
        <f>+E38</f>
        <v>0</v>
      </c>
      <c r="AK171" s="285"/>
      <c r="AL171" s="285"/>
      <c r="AM171" s="285"/>
      <c r="AN171" s="286"/>
      <c r="AO171" s="291"/>
      <c r="AP171" s="292"/>
      <c r="AQ171" s="285"/>
      <c r="AR171" s="285"/>
      <c r="AS171" s="285"/>
      <c r="AT171" s="285"/>
      <c r="AU171" s="286"/>
      <c r="AV171" s="291"/>
      <c r="AW171" s="292"/>
      <c r="AX171" s="285"/>
      <c r="AY171" s="285"/>
      <c r="AZ171" s="285"/>
      <c r="BA171" s="285"/>
      <c r="BB171" s="286"/>
    </row>
    <row r="172" spans="21:54" ht="15">
      <c r="U172" s="306"/>
      <c r="V172" s="313"/>
      <c r="W172" s="313"/>
      <c r="X172" s="313"/>
      <c r="Y172" s="313"/>
      <c r="Z172" s="313"/>
      <c r="AA172" s="313"/>
      <c r="AB172" s="313"/>
      <c r="AC172" s="313"/>
      <c r="AD172" s="313"/>
      <c r="AE172" s="313"/>
      <c r="AF172" s="313"/>
      <c r="AG172" s="307"/>
      <c r="AH172" s="291"/>
      <c r="AI172" s="292"/>
      <c r="AJ172" s="285"/>
      <c r="AK172" s="285"/>
      <c r="AL172" s="285"/>
      <c r="AM172" s="285"/>
      <c r="AN172" s="286"/>
      <c r="AO172" s="291"/>
      <c r="AP172" s="292"/>
      <c r="AQ172" s="285"/>
      <c r="AR172" s="285"/>
      <c r="AS172" s="285"/>
      <c r="AT172" s="285"/>
      <c r="AU172" s="286"/>
      <c r="AV172" s="291"/>
      <c r="AW172" s="292"/>
      <c r="AX172" s="285"/>
      <c r="AY172" s="285"/>
      <c r="AZ172" s="285"/>
      <c r="BA172" s="285"/>
      <c r="BB172" s="286"/>
    </row>
    <row r="173" spans="21:54" ht="15">
      <c r="U173" s="317" t="s">
        <v>75</v>
      </c>
      <c r="V173" s="313"/>
      <c r="W173" s="313"/>
      <c r="X173" s="313"/>
      <c r="Y173" s="313"/>
      <c r="Z173" s="313"/>
      <c r="AA173" s="313"/>
      <c r="AB173" s="313"/>
      <c r="AC173" s="313"/>
      <c r="AD173" s="313"/>
      <c r="AE173" s="313"/>
      <c r="AF173" s="313"/>
      <c r="AG173" s="307"/>
      <c r="AH173" s="291" t="s">
        <v>170</v>
      </c>
      <c r="AI173" s="292"/>
      <c r="AJ173" s="285">
        <f>+E39</f>
        <v>0</v>
      </c>
      <c r="AK173" s="285"/>
      <c r="AL173" s="285"/>
      <c r="AM173" s="285"/>
      <c r="AN173" s="286"/>
      <c r="AO173" s="291"/>
      <c r="AP173" s="292"/>
      <c r="AQ173" s="285"/>
      <c r="AR173" s="285"/>
      <c r="AS173" s="285"/>
      <c r="AT173" s="285"/>
      <c r="AU173" s="286"/>
      <c r="AV173" s="291"/>
      <c r="AW173" s="292"/>
      <c r="AX173" s="285"/>
      <c r="AY173" s="285"/>
      <c r="AZ173" s="285"/>
      <c r="BA173" s="285"/>
      <c r="BB173" s="286"/>
    </row>
    <row r="174" spans="21:54" ht="15">
      <c r="U174" s="306"/>
      <c r="V174" s="313"/>
      <c r="W174" s="313"/>
      <c r="X174" s="313"/>
      <c r="Y174" s="313"/>
      <c r="Z174" s="313"/>
      <c r="AA174" s="313"/>
      <c r="AB174" s="313"/>
      <c r="AC174" s="313"/>
      <c r="AD174" s="313"/>
      <c r="AE174" s="313"/>
      <c r="AF174" s="313"/>
      <c r="AG174" s="307"/>
      <c r="AH174" s="291"/>
      <c r="AI174" s="292"/>
      <c r="AJ174" s="285"/>
      <c r="AK174" s="285"/>
      <c r="AL174" s="285"/>
      <c r="AM174" s="285"/>
      <c r="AN174" s="286"/>
      <c r="AO174" s="291"/>
      <c r="AP174" s="292"/>
      <c r="AQ174" s="285"/>
      <c r="AR174" s="285"/>
      <c r="AS174" s="285"/>
      <c r="AT174" s="285"/>
      <c r="AU174" s="286"/>
      <c r="AV174" s="291"/>
      <c r="AW174" s="292"/>
      <c r="AX174" s="285"/>
      <c r="AY174" s="285"/>
      <c r="AZ174" s="285"/>
      <c r="BA174" s="285"/>
      <c r="BB174" s="286"/>
    </row>
    <row r="175" spans="21:54" ht="15">
      <c r="U175" s="306"/>
      <c r="V175" s="313"/>
      <c r="W175" s="313"/>
      <c r="X175" s="313"/>
      <c r="Y175" s="313"/>
      <c r="Z175" s="313"/>
      <c r="AA175" s="313"/>
      <c r="AB175" s="313"/>
      <c r="AC175" s="313"/>
      <c r="AD175" s="313"/>
      <c r="AE175" s="313"/>
      <c r="AF175" s="313"/>
      <c r="AG175" s="307"/>
      <c r="AH175" s="291"/>
      <c r="AI175" s="292"/>
      <c r="AJ175" s="285"/>
      <c r="AK175" s="285"/>
      <c r="AL175" s="285"/>
      <c r="AM175" s="285"/>
      <c r="AN175" s="286"/>
      <c r="AO175" s="291"/>
      <c r="AP175" s="292"/>
      <c r="AQ175" s="285"/>
      <c r="AR175" s="285"/>
      <c r="AS175" s="285"/>
      <c r="AT175" s="285"/>
      <c r="AU175" s="286"/>
      <c r="AV175" s="291"/>
      <c r="AW175" s="292"/>
      <c r="AX175" s="285"/>
      <c r="AY175" s="285"/>
      <c r="AZ175" s="285"/>
      <c r="BA175" s="285"/>
      <c r="BB175" s="286"/>
    </row>
    <row r="176" spans="21:54" ht="15">
      <c r="U176" s="290" t="s">
        <v>76</v>
      </c>
      <c r="V176" s="290"/>
      <c r="W176" s="290"/>
      <c r="X176" s="290"/>
      <c r="Y176" s="290"/>
      <c r="Z176" s="290"/>
      <c r="AA176" s="290"/>
      <c r="AB176" s="290"/>
      <c r="AC176" s="290"/>
      <c r="AD176" s="290"/>
      <c r="AE176" s="290"/>
      <c r="AF176" s="290"/>
      <c r="AG176" s="290"/>
      <c r="AH176" s="291" t="s">
        <v>170</v>
      </c>
      <c r="AI176" s="292"/>
      <c r="AJ176" s="285">
        <f>+AJ173+AJ171+AJ169</f>
        <v>0</v>
      </c>
      <c r="AK176" s="285"/>
      <c r="AL176" s="285"/>
      <c r="AM176" s="285"/>
      <c r="AN176" s="286"/>
      <c r="AO176" s="291" t="s">
        <v>170</v>
      </c>
      <c r="AP176" s="292"/>
      <c r="AQ176" s="285">
        <f>SUM(AJ169:AN175)</f>
        <v>0</v>
      </c>
      <c r="AR176" s="285"/>
      <c r="AS176" s="285"/>
      <c r="AT176" s="285"/>
      <c r="AU176" s="286"/>
      <c r="AV176" s="291"/>
      <c r="AW176" s="292"/>
      <c r="AX176" s="285"/>
      <c r="AY176" s="285"/>
      <c r="AZ176" s="285"/>
      <c r="BA176" s="285"/>
      <c r="BB176" s="286"/>
    </row>
    <row r="177" spans="21:54" ht="15">
      <c r="U177" s="317" t="s">
        <v>77</v>
      </c>
      <c r="V177" s="313"/>
      <c r="W177" s="313"/>
      <c r="X177" s="313"/>
      <c r="Y177" s="313"/>
      <c r="Z177" s="313"/>
      <c r="AA177" s="313"/>
      <c r="AB177" s="313"/>
      <c r="AC177" s="313"/>
      <c r="AD177" s="313"/>
      <c r="AE177" s="313"/>
      <c r="AF177" s="313"/>
      <c r="AG177" s="307"/>
      <c r="AH177" s="291"/>
      <c r="AI177" s="292"/>
      <c r="AJ177" s="285"/>
      <c r="AK177" s="285"/>
      <c r="AL177" s="285"/>
      <c r="AM177" s="285"/>
      <c r="AN177" s="286"/>
      <c r="AO177" s="291"/>
      <c r="AP177" s="292"/>
      <c r="AQ177" s="285"/>
      <c r="AR177" s="285"/>
      <c r="AS177" s="285"/>
      <c r="AT177" s="285"/>
      <c r="AU177" s="286"/>
      <c r="AV177" s="291"/>
      <c r="AW177" s="292"/>
      <c r="AX177" s="285"/>
      <c r="AY177" s="285"/>
      <c r="AZ177" s="285"/>
      <c r="BA177" s="285"/>
      <c r="BB177" s="286"/>
    </row>
    <row r="178" spans="21:54" ht="15">
      <c r="U178" s="306"/>
      <c r="V178" s="313"/>
      <c r="W178" s="313"/>
      <c r="X178" s="313"/>
      <c r="Y178" s="313"/>
      <c r="Z178" s="313"/>
      <c r="AA178" s="313"/>
      <c r="AB178" s="313"/>
      <c r="AC178" s="313"/>
      <c r="AD178" s="313"/>
      <c r="AE178" s="313"/>
      <c r="AF178" s="313"/>
      <c r="AG178" s="307"/>
      <c r="AH178" s="291"/>
      <c r="AI178" s="292"/>
      <c r="AJ178" s="285"/>
      <c r="AK178" s="285"/>
      <c r="AL178" s="285"/>
      <c r="AM178" s="285"/>
      <c r="AN178" s="286"/>
      <c r="AO178" s="291"/>
      <c r="AP178" s="292"/>
      <c r="AQ178" s="285"/>
      <c r="AR178" s="285"/>
      <c r="AS178" s="285"/>
      <c r="AT178" s="285"/>
      <c r="AU178" s="286"/>
      <c r="AV178" s="291"/>
      <c r="AW178" s="292"/>
      <c r="AX178" s="285"/>
      <c r="AY178" s="285"/>
      <c r="AZ178" s="285"/>
      <c r="BA178" s="285"/>
      <c r="BB178" s="286"/>
    </row>
    <row r="179" spans="21:54" ht="15">
      <c r="U179" s="327" t="s">
        <v>78</v>
      </c>
      <c r="V179" s="250"/>
      <c r="W179" s="250"/>
      <c r="X179" s="250"/>
      <c r="Y179" s="250"/>
      <c r="Z179" s="250"/>
      <c r="AA179" s="251"/>
      <c r="AB179" s="328" t="s">
        <v>170</v>
      </c>
      <c r="AC179" s="329"/>
      <c r="AD179" s="329"/>
      <c r="AE179" s="329"/>
      <c r="AF179" s="329"/>
      <c r="AG179" s="330"/>
      <c r="AH179" s="291"/>
      <c r="AI179" s="292"/>
      <c r="AJ179" s="285"/>
      <c r="AK179" s="285"/>
      <c r="AL179" s="285"/>
      <c r="AM179" s="285"/>
      <c r="AN179" s="286"/>
      <c r="AO179" s="291"/>
      <c r="AP179" s="292"/>
      <c r="AQ179" s="285"/>
      <c r="AR179" s="285"/>
      <c r="AS179" s="285"/>
      <c r="AT179" s="285"/>
      <c r="AU179" s="286"/>
      <c r="AV179" s="291"/>
      <c r="AW179" s="292"/>
      <c r="AX179" s="285"/>
      <c r="AY179" s="285"/>
      <c r="AZ179" s="285"/>
      <c r="BA179" s="285"/>
      <c r="BB179" s="286"/>
    </row>
    <row r="180" spans="21:54" ht="15">
      <c r="U180" s="324" t="str">
        <f>TRIM(+A41)</f>
        <v>Exempt Allowance</v>
      </c>
      <c r="V180" s="325"/>
      <c r="W180" s="325"/>
      <c r="X180" s="325"/>
      <c r="Y180" s="325"/>
      <c r="Z180" s="325"/>
      <c r="AA180" s="326"/>
      <c r="AB180" s="273">
        <f>+E41</f>
        <v>0</v>
      </c>
      <c r="AC180" s="274"/>
      <c r="AD180" s="274"/>
      <c r="AE180" s="274"/>
      <c r="AF180" s="274"/>
      <c r="AG180" s="275"/>
      <c r="AH180" s="291"/>
      <c r="AI180" s="292"/>
      <c r="AJ180" s="285"/>
      <c r="AK180" s="285"/>
      <c r="AL180" s="285"/>
      <c r="AM180" s="285"/>
      <c r="AN180" s="286"/>
      <c r="AO180" s="291"/>
      <c r="AP180" s="292"/>
      <c r="AQ180" s="285"/>
      <c r="AR180" s="285"/>
      <c r="AS180" s="285"/>
      <c r="AT180" s="285"/>
      <c r="AU180" s="286"/>
      <c r="AV180" s="291"/>
      <c r="AW180" s="292"/>
      <c r="AX180" s="285"/>
      <c r="AY180" s="285"/>
      <c r="AZ180" s="285"/>
      <c r="BA180" s="285"/>
      <c r="BB180" s="286"/>
    </row>
    <row r="181" spans="21:54" ht="15">
      <c r="U181" s="324" t="str">
        <f>TRIM(+A42)</f>
        <v>HRA if Exempt</v>
      </c>
      <c r="V181" s="325"/>
      <c r="W181" s="325"/>
      <c r="X181" s="325"/>
      <c r="Y181" s="325"/>
      <c r="Z181" s="325"/>
      <c r="AA181" s="326"/>
      <c r="AB181" s="273">
        <f>+E42</f>
        <v>0</v>
      </c>
      <c r="AC181" s="274"/>
      <c r="AD181" s="274"/>
      <c r="AE181" s="274"/>
      <c r="AF181" s="274"/>
      <c r="AG181" s="275"/>
      <c r="AH181" s="291"/>
      <c r="AI181" s="292"/>
      <c r="AJ181" s="285"/>
      <c r="AK181" s="285"/>
      <c r="AL181" s="285"/>
      <c r="AM181" s="285"/>
      <c r="AN181" s="286"/>
      <c r="AO181" s="291"/>
      <c r="AP181" s="292"/>
      <c r="AQ181" s="285"/>
      <c r="AR181" s="285"/>
      <c r="AS181" s="285"/>
      <c r="AT181" s="285"/>
      <c r="AU181" s="286"/>
      <c r="AV181" s="291"/>
      <c r="AW181" s="292"/>
      <c r="AX181" s="285"/>
      <c r="AY181" s="285"/>
      <c r="AZ181" s="285"/>
      <c r="BA181" s="285"/>
      <c r="BB181" s="286"/>
    </row>
    <row r="182" spans="21:54" ht="15">
      <c r="U182" s="324" t="str">
        <f>TRIM(+A43)</f>
        <v>Other Exempt not covered above</v>
      </c>
      <c r="V182" s="325"/>
      <c r="W182" s="325"/>
      <c r="X182" s="325"/>
      <c r="Y182" s="325"/>
      <c r="Z182" s="325"/>
      <c r="AA182" s="326"/>
      <c r="AB182" s="273">
        <f>+E43</f>
        <v>0</v>
      </c>
      <c r="AC182" s="274"/>
      <c r="AD182" s="274"/>
      <c r="AE182" s="274"/>
      <c r="AF182" s="274"/>
      <c r="AG182" s="275"/>
      <c r="AH182" s="291"/>
      <c r="AI182" s="292"/>
      <c r="AJ182" s="285"/>
      <c r="AK182" s="285"/>
      <c r="AL182" s="285"/>
      <c r="AM182" s="285"/>
      <c r="AN182" s="286"/>
      <c r="AO182" s="291"/>
      <c r="AP182" s="292"/>
      <c r="AQ182" s="285"/>
      <c r="AR182" s="285"/>
      <c r="AS182" s="285"/>
      <c r="AT182" s="285"/>
      <c r="AU182" s="286"/>
      <c r="AV182" s="291"/>
      <c r="AW182" s="292"/>
      <c r="AX182" s="285"/>
      <c r="AY182" s="285"/>
      <c r="AZ182" s="285"/>
      <c r="BA182" s="285"/>
      <c r="BB182" s="286"/>
    </row>
    <row r="183" spans="21:54" ht="15">
      <c r="U183" s="273" t="s">
        <v>79</v>
      </c>
      <c r="V183" s="274"/>
      <c r="W183" s="274"/>
      <c r="X183" s="274"/>
      <c r="Y183" s="274"/>
      <c r="Z183" s="274"/>
      <c r="AA183" s="275"/>
      <c r="AB183" s="273">
        <f>SUM(AB180:AG182)</f>
        <v>0</v>
      </c>
      <c r="AC183" s="274"/>
      <c r="AD183" s="274"/>
      <c r="AE183" s="274"/>
      <c r="AF183" s="274"/>
      <c r="AG183" s="275"/>
      <c r="AH183" s="291"/>
      <c r="AI183" s="292"/>
      <c r="AJ183" s="285"/>
      <c r="AK183" s="285"/>
      <c r="AL183" s="285"/>
      <c r="AM183" s="285"/>
      <c r="AN183" s="286"/>
      <c r="AO183" s="291" t="s">
        <v>170</v>
      </c>
      <c r="AP183" s="292"/>
      <c r="AQ183" s="285">
        <f>AB183</f>
        <v>0</v>
      </c>
      <c r="AR183" s="285"/>
      <c r="AS183" s="285"/>
      <c r="AT183" s="285"/>
      <c r="AU183" s="286"/>
      <c r="AV183" s="291"/>
      <c r="AW183" s="292"/>
      <c r="AX183" s="285"/>
      <c r="AY183" s="285"/>
      <c r="AZ183" s="285"/>
      <c r="BA183" s="285"/>
      <c r="BB183" s="286"/>
    </row>
    <row r="184" spans="21:54" ht="15">
      <c r="U184" s="290" t="s">
        <v>80</v>
      </c>
      <c r="V184" s="290"/>
      <c r="W184" s="290"/>
      <c r="X184" s="290"/>
      <c r="Y184" s="290"/>
      <c r="Z184" s="290"/>
      <c r="AA184" s="290"/>
      <c r="AB184" s="290"/>
      <c r="AC184" s="290"/>
      <c r="AD184" s="290"/>
      <c r="AE184" s="290"/>
      <c r="AF184" s="290"/>
      <c r="AG184" s="290"/>
      <c r="AH184" s="291"/>
      <c r="AI184" s="292"/>
      <c r="AJ184" s="285"/>
      <c r="AK184" s="285"/>
      <c r="AL184" s="285"/>
      <c r="AM184" s="285"/>
      <c r="AN184" s="286"/>
      <c r="AO184" s="291" t="s">
        <v>170</v>
      </c>
      <c r="AP184" s="292"/>
      <c r="AQ184" s="285">
        <f>AQ176-AQ183</f>
        <v>0</v>
      </c>
      <c r="AR184" s="285"/>
      <c r="AS184" s="285"/>
      <c r="AT184" s="285"/>
      <c r="AU184" s="286"/>
      <c r="AV184" s="291"/>
      <c r="AW184" s="292"/>
      <c r="AX184" s="285"/>
      <c r="AY184" s="285"/>
      <c r="AZ184" s="285"/>
      <c r="BA184" s="285"/>
      <c r="BB184" s="286"/>
    </row>
    <row r="185" spans="21:54" ht="15">
      <c r="U185" s="290" t="s">
        <v>81</v>
      </c>
      <c r="V185" s="290"/>
      <c r="W185" s="290"/>
      <c r="X185" s="290"/>
      <c r="Y185" s="290"/>
      <c r="Z185" s="290"/>
      <c r="AA185" s="290"/>
      <c r="AB185" s="290"/>
      <c r="AC185" s="290"/>
      <c r="AD185" s="290"/>
      <c r="AE185" s="290"/>
      <c r="AF185" s="290"/>
      <c r="AG185" s="290"/>
      <c r="AH185" s="291"/>
      <c r="AI185" s="292"/>
      <c r="AJ185" s="285"/>
      <c r="AK185" s="285"/>
      <c r="AL185" s="285"/>
      <c r="AM185" s="285"/>
      <c r="AN185" s="286"/>
      <c r="AO185" s="291"/>
      <c r="AP185" s="292"/>
      <c r="AQ185" s="285"/>
      <c r="AR185" s="285"/>
      <c r="AS185" s="285"/>
      <c r="AT185" s="285"/>
      <c r="AU185" s="286"/>
      <c r="AV185" s="291"/>
      <c r="AW185" s="292"/>
      <c r="AX185" s="285"/>
      <c r="AY185" s="285"/>
      <c r="AZ185" s="285"/>
      <c r="BA185" s="285"/>
      <c r="BB185" s="286"/>
    </row>
    <row r="186" spans="21:54" ht="15">
      <c r="U186" s="290" t="s">
        <v>82</v>
      </c>
      <c r="V186" s="290"/>
      <c r="W186" s="290"/>
      <c r="X186" s="290"/>
      <c r="Y186" s="290"/>
      <c r="Z186" s="290"/>
      <c r="AA186" s="290"/>
      <c r="AB186" s="290"/>
      <c r="AC186" s="290"/>
      <c r="AD186" s="290"/>
      <c r="AE186" s="290"/>
      <c r="AF186" s="290"/>
      <c r="AG186" s="290"/>
      <c r="AH186" s="291" t="s">
        <v>170</v>
      </c>
      <c r="AI186" s="292"/>
      <c r="AJ186" s="285">
        <f>+E45</f>
        <v>0</v>
      </c>
      <c r="AK186" s="285"/>
      <c r="AL186" s="285"/>
      <c r="AM186" s="285"/>
      <c r="AN186" s="286"/>
      <c r="AO186" s="291"/>
      <c r="AP186" s="292"/>
      <c r="AQ186" s="285"/>
      <c r="AR186" s="285"/>
      <c r="AS186" s="285"/>
      <c r="AT186" s="285"/>
      <c r="AU186" s="286"/>
      <c r="AV186" s="291"/>
      <c r="AW186" s="292"/>
      <c r="AX186" s="285"/>
      <c r="AY186" s="285"/>
      <c r="AZ186" s="285"/>
      <c r="BA186" s="285"/>
      <c r="BB186" s="286"/>
    </row>
    <row r="187" spans="21:54" ht="15">
      <c r="U187" s="290" t="s">
        <v>83</v>
      </c>
      <c r="V187" s="290"/>
      <c r="W187" s="290"/>
      <c r="X187" s="290"/>
      <c r="Y187" s="290"/>
      <c r="Z187" s="290"/>
      <c r="AA187" s="290"/>
      <c r="AB187" s="290"/>
      <c r="AC187" s="290"/>
      <c r="AD187" s="290"/>
      <c r="AE187" s="290"/>
      <c r="AF187" s="290"/>
      <c r="AG187" s="290"/>
      <c r="AH187" s="291" t="s">
        <v>170</v>
      </c>
      <c r="AI187" s="292"/>
      <c r="AJ187" s="285">
        <f>+E46</f>
        <v>0</v>
      </c>
      <c r="AK187" s="285"/>
      <c r="AL187" s="285"/>
      <c r="AM187" s="285"/>
      <c r="AN187" s="286"/>
      <c r="AO187" s="291"/>
      <c r="AP187" s="292"/>
      <c r="AQ187" s="285"/>
      <c r="AR187" s="285"/>
      <c r="AS187" s="285"/>
      <c r="AT187" s="285"/>
      <c r="AU187" s="286"/>
      <c r="AV187" s="291"/>
      <c r="AW187" s="292"/>
      <c r="AX187" s="285"/>
      <c r="AY187" s="285"/>
      <c r="AZ187" s="285"/>
      <c r="BA187" s="285"/>
      <c r="BB187" s="286"/>
    </row>
    <row r="188" spans="21:54" ht="15">
      <c r="U188" s="290" t="s">
        <v>84</v>
      </c>
      <c r="V188" s="290"/>
      <c r="W188" s="290"/>
      <c r="X188" s="290"/>
      <c r="Y188" s="290"/>
      <c r="Z188" s="290"/>
      <c r="AA188" s="290"/>
      <c r="AB188" s="290"/>
      <c r="AC188" s="290"/>
      <c r="AD188" s="290"/>
      <c r="AE188" s="290"/>
      <c r="AF188" s="290"/>
      <c r="AG188" s="290"/>
      <c r="AH188" s="291"/>
      <c r="AI188" s="292"/>
      <c r="AJ188" s="285"/>
      <c r="AK188" s="285"/>
      <c r="AL188" s="285"/>
      <c r="AM188" s="285"/>
      <c r="AN188" s="286"/>
      <c r="AO188" s="291" t="s">
        <v>170</v>
      </c>
      <c r="AP188" s="292"/>
      <c r="AQ188" s="285">
        <f>AJ186+AJ187</f>
        <v>0</v>
      </c>
      <c r="AR188" s="285"/>
      <c r="AS188" s="285"/>
      <c r="AT188" s="285"/>
      <c r="AU188" s="286"/>
      <c r="AV188" s="291"/>
      <c r="AW188" s="292"/>
      <c r="AX188" s="285"/>
      <c r="AY188" s="285"/>
      <c r="AZ188" s="285"/>
      <c r="BA188" s="285"/>
      <c r="BB188" s="286"/>
    </row>
    <row r="189" spans="21:54" ht="15">
      <c r="U189" s="317" t="s">
        <v>85</v>
      </c>
      <c r="V189" s="318"/>
      <c r="W189" s="318"/>
      <c r="X189" s="318"/>
      <c r="Y189" s="318"/>
      <c r="Z189" s="318"/>
      <c r="AA189" s="318"/>
      <c r="AB189" s="318"/>
      <c r="AC189" s="318"/>
      <c r="AD189" s="318"/>
      <c r="AE189" s="318"/>
      <c r="AF189" s="318"/>
      <c r="AG189" s="319"/>
      <c r="AH189" s="291"/>
      <c r="AI189" s="292"/>
      <c r="AJ189" s="285"/>
      <c r="AK189" s="285"/>
      <c r="AL189" s="285"/>
      <c r="AM189" s="285"/>
      <c r="AN189" s="286"/>
      <c r="AO189" s="291"/>
      <c r="AP189" s="292"/>
      <c r="AQ189" s="285"/>
      <c r="AR189" s="285"/>
      <c r="AS189" s="285"/>
      <c r="AT189" s="285"/>
      <c r="AU189" s="286"/>
      <c r="AV189" s="291" t="s">
        <v>170</v>
      </c>
      <c r="AW189" s="292"/>
      <c r="AX189" s="285">
        <f>AQ184-AQ188</f>
        <v>0</v>
      </c>
      <c r="AY189" s="285"/>
      <c r="AZ189" s="285"/>
      <c r="BA189" s="285"/>
      <c r="BB189" s="286"/>
    </row>
    <row r="190" spans="21:54" ht="15">
      <c r="U190" s="317"/>
      <c r="V190" s="318"/>
      <c r="W190" s="318"/>
      <c r="X190" s="318"/>
      <c r="Y190" s="318"/>
      <c r="Z190" s="318"/>
      <c r="AA190" s="318"/>
      <c r="AB190" s="318"/>
      <c r="AC190" s="318"/>
      <c r="AD190" s="318"/>
      <c r="AE190" s="318"/>
      <c r="AF190" s="318"/>
      <c r="AG190" s="319"/>
      <c r="AH190" s="291"/>
      <c r="AI190" s="292"/>
      <c r="AJ190" s="285"/>
      <c r="AK190" s="285"/>
      <c r="AL190" s="285"/>
      <c r="AM190" s="285"/>
      <c r="AN190" s="286"/>
      <c r="AO190" s="291"/>
      <c r="AP190" s="292"/>
      <c r="AQ190" s="285"/>
      <c r="AR190" s="285"/>
      <c r="AS190" s="285"/>
      <c r="AT190" s="285"/>
      <c r="AU190" s="286"/>
      <c r="AV190" s="291"/>
      <c r="AW190" s="292"/>
      <c r="AX190" s="285"/>
      <c r="AY190" s="285"/>
      <c r="AZ190" s="285"/>
      <c r="BA190" s="285"/>
      <c r="BB190" s="286"/>
    </row>
    <row r="191" spans="21:54" ht="15">
      <c r="U191" s="317" t="s">
        <v>246</v>
      </c>
      <c r="V191" s="318"/>
      <c r="W191" s="318"/>
      <c r="X191" s="318"/>
      <c r="Y191" s="318"/>
      <c r="Z191" s="318"/>
      <c r="AA191" s="318"/>
      <c r="AB191" s="318"/>
      <c r="AC191" s="318"/>
      <c r="AD191" s="318"/>
      <c r="AE191" s="318"/>
      <c r="AF191" s="318"/>
      <c r="AG191" s="319"/>
      <c r="AH191" s="291"/>
      <c r="AI191" s="292"/>
      <c r="AJ191" s="285"/>
      <c r="AK191" s="285"/>
      <c r="AL191" s="285"/>
      <c r="AM191" s="285"/>
      <c r="AN191" s="286"/>
      <c r="AO191" s="291"/>
      <c r="AP191" s="292"/>
      <c r="AQ191" s="285"/>
      <c r="AR191" s="285"/>
      <c r="AS191" s="285"/>
      <c r="AT191" s="285"/>
      <c r="AU191" s="286"/>
      <c r="AV191" s="291"/>
      <c r="AW191" s="292"/>
      <c r="AX191" s="285"/>
      <c r="AY191" s="285"/>
      <c r="AZ191" s="285"/>
      <c r="BA191" s="285"/>
      <c r="BB191" s="286"/>
    </row>
    <row r="192" spans="21:54" ht="15">
      <c r="U192" s="317"/>
      <c r="V192" s="318"/>
      <c r="W192" s="318"/>
      <c r="X192" s="318"/>
      <c r="Y192" s="318"/>
      <c r="Z192" s="318"/>
      <c r="AA192" s="318"/>
      <c r="AB192" s="318"/>
      <c r="AC192" s="318"/>
      <c r="AD192" s="318"/>
      <c r="AE192" s="318"/>
      <c r="AF192" s="318"/>
      <c r="AG192" s="319"/>
      <c r="AH192" s="291"/>
      <c r="AI192" s="292"/>
      <c r="AJ192" s="285"/>
      <c r="AK192" s="285"/>
      <c r="AL192" s="285"/>
      <c r="AM192" s="285"/>
      <c r="AN192" s="286"/>
      <c r="AO192" s="291"/>
      <c r="AP192" s="292"/>
      <c r="AQ192" s="285"/>
      <c r="AR192" s="285"/>
      <c r="AS192" s="285"/>
      <c r="AT192" s="285"/>
      <c r="AU192" s="286"/>
      <c r="AV192" s="291"/>
      <c r="AW192" s="292"/>
      <c r="AX192" s="285"/>
      <c r="AY192" s="285"/>
      <c r="AZ192" s="285"/>
      <c r="BA192" s="285"/>
      <c r="BB192" s="286"/>
    </row>
    <row r="193" spans="21:54" ht="15">
      <c r="U193" s="273" t="str">
        <f>TRIM(A48)</f>
        <v>Loss from House Property</v>
      </c>
      <c r="V193" s="274"/>
      <c r="W193" s="274"/>
      <c r="X193" s="274"/>
      <c r="Y193" s="274"/>
      <c r="Z193" s="274"/>
      <c r="AA193" s="275"/>
      <c r="AB193" s="77" t="s">
        <v>170</v>
      </c>
      <c r="AC193" s="273">
        <f>+E48</f>
        <v>0</v>
      </c>
      <c r="AD193" s="322"/>
      <c r="AE193" s="322"/>
      <c r="AF193" s="322"/>
      <c r="AG193" s="323"/>
      <c r="AH193" s="291"/>
      <c r="AI193" s="292"/>
      <c r="AJ193" s="285"/>
      <c r="AK193" s="285"/>
      <c r="AL193" s="285"/>
      <c r="AM193" s="285"/>
      <c r="AN193" s="286"/>
      <c r="AO193" s="291"/>
      <c r="AP193" s="292"/>
      <c r="AQ193" s="285"/>
      <c r="AR193" s="285"/>
      <c r="AS193" s="285"/>
      <c r="AT193" s="285"/>
      <c r="AU193" s="286"/>
      <c r="AV193" s="291"/>
      <c r="AW193" s="292"/>
      <c r="AX193" s="285"/>
      <c r="AY193" s="285"/>
      <c r="AZ193" s="285"/>
      <c r="BA193" s="285"/>
      <c r="BB193" s="286"/>
    </row>
    <row r="194" spans="21:54" ht="15">
      <c r="U194" s="273" t="str">
        <f>TRIM(A49)</f>
        <v>Any other income</v>
      </c>
      <c r="V194" s="274"/>
      <c r="W194" s="274"/>
      <c r="X194" s="274"/>
      <c r="Y194" s="274"/>
      <c r="Z194" s="274"/>
      <c r="AA194" s="275"/>
      <c r="AB194" s="77" t="s">
        <v>170</v>
      </c>
      <c r="AC194" s="389">
        <f>+E49</f>
        <v>0</v>
      </c>
      <c r="AD194" s="389"/>
      <c r="AE194" s="389"/>
      <c r="AF194" s="389"/>
      <c r="AG194" s="390"/>
      <c r="AH194" s="291"/>
      <c r="AI194" s="292"/>
      <c r="AJ194" s="285"/>
      <c r="AK194" s="285"/>
      <c r="AL194" s="285"/>
      <c r="AM194" s="285"/>
      <c r="AN194" s="286"/>
      <c r="AO194" s="291"/>
      <c r="AP194" s="292"/>
      <c r="AQ194" s="285"/>
      <c r="AR194" s="285"/>
      <c r="AS194" s="285"/>
      <c r="AT194" s="285"/>
      <c r="AU194" s="286"/>
      <c r="AV194" s="291"/>
      <c r="AW194" s="292"/>
      <c r="AX194" s="285"/>
      <c r="AY194" s="285"/>
      <c r="AZ194" s="285"/>
      <c r="BA194" s="285"/>
      <c r="BB194" s="286"/>
    </row>
    <row r="195" spans="21:54" ht="15">
      <c r="U195" s="290" t="s">
        <v>79</v>
      </c>
      <c r="V195" s="290"/>
      <c r="W195" s="290"/>
      <c r="X195" s="290"/>
      <c r="Y195" s="290"/>
      <c r="Z195" s="290"/>
      <c r="AA195" s="290"/>
      <c r="AB195" s="290"/>
      <c r="AC195" s="290"/>
      <c r="AD195" s="290"/>
      <c r="AE195" s="290"/>
      <c r="AF195" s="290"/>
      <c r="AG195" s="290"/>
      <c r="AH195" s="291"/>
      <c r="AI195" s="292"/>
      <c r="AJ195" s="285"/>
      <c r="AK195" s="285"/>
      <c r="AL195" s="285"/>
      <c r="AM195" s="285"/>
      <c r="AN195" s="286"/>
      <c r="AO195" s="291"/>
      <c r="AP195" s="292"/>
      <c r="AQ195" s="285"/>
      <c r="AR195" s="285"/>
      <c r="AS195" s="285"/>
      <c r="AT195" s="285"/>
      <c r="AU195" s="286"/>
      <c r="AV195" s="291" t="s">
        <v>170</v>
      </c>
      <c r="AW195" s="292"/>
      <c r="AX195" s="285">
        <f>+AC193+AC194</f>
        <v>0</v>
      </c>
      <c r="AY195" s="285"/>
      <c r="AZ195" s="285"/>
      <c r="BA195" s="285"/>
      <c r="BB195" s="286"/>
    </row>
    <row r="196" spans="21:54" ht="15">
      <c r="U196" s="306" t="s">
        <v>86</v>
      </c>
      <c r="V196" s="313"/>
      <c r="W196" s="313"/>
      <c r="X196" s="313"/>
      <c r="Y196" s="313"/>
      <c r="Z196" s="313"/>
      <c r="AA196" s="313"/>
      <c r="AB196" s="313"/>
      <c r="AC196" s="313"/>
      <c r="AD196" s="313"/>
      <c r="AE196" s="313"/>
      <c r="AF196" s="313"/>
      <c r="AG196" s="307"/>
      <c r="AH196" s="320"/>
      <c r="AI196" s="321"/>
      <c r="AJ196" s="313"/>
      <c r="AK196" s="313"/>
      <c r="AL196" s="313"/>
      <c r="AM196" s="313"/>
      <c r="AN196" s="307"/>
      <c r="AO196" s="321"/>
      <c r="AP196" s="321"/>
      <c r="AQ196" s="313"/>
      <c r="AR196" s="313"/>
      <c r="AS196" s="313"/>
      <c r="AT196" s="313"/>
      <c r="AU196" s="307"/>
      <c r="AV196" s="321" t="s">
        <v>170</v>
      </c>
      <c r="AW196" s="321"/>
      <c r="AX196" s="285">
        <f>AX189+AX195</f>
        <v>0</v>
      </c>
      <c r="AY196" s="285"/>
      <c r="AZ196" s="285"/>
      <c r="BA196" s="285"/>
      <c r="BB196" s="286"/>
    </row>
    <row r="197" spans="21:54" ht="15">
      <c r="U197" s="317" t="s">
        <v>87</v>
      </c>
      <c r="V197" s="318"/>
      <c r="W197" s="318"/>
      <c r="X197" s="318"/>
      <c r="Y197" s="318"/>
      <c r="Z197" s="318"/>
      <c r="AA197" s="318"/>
      <c r="AB197" s="318"/>
      <c r="AC197" s="318"/>
      <c r="AD197" s="318"/>
      <c r="AE197" s="318"/>
      <c r="AF197" s="318"/>
      <c r="AG197" s="319"/>
      <c r="AH197" s="314"/>
      <c r="AI197" s="315"/>
      <c r="AJ197" s="313"/>
      <c r="AK197" s="313"/>
      <c r="AL197" s="313"/>
      <c r="AM197" s="313"/>
      <c r="AN197" s="307"/>
      <c r="AO197" s="315"/>
      <c r="AP197" s="315"/>
      <c r="AQ197" s="313"/>
      <c r="AR197" s="313"/>
      <c r="AS197" s="313"/>
      <c r="AT197" s="313"/>
      <c r="AU197" s="307"/>
      <c r="AV197" s="315"/>
      <c r="AW197" s="315"/>
      <c r="AX197" s="313"/>
      <c r="AY197" s="313"/>
      <c r="AZ197" s="313"/>
      <c r="BA197" s="313"/>
      <c r="BB197" s="307"/>
    </row>
    <row r="198" spans="21:54" ht="15">
      <c r="U198" s="317"/>
      <c r="V198" s="318"/>
      <c r="W198" s="318"/>
      <c r="X198" s="318"/>
      <c r="Y198" s="318"/>
      <c r="Z198" s="318"/>
      <c r="AA198" s="318"/>
      <c r="AB198" s="318"/>
      <c r="AC198" s="318"/>
      <c r="AD198" s="318"/>
      <c r="AE198" s="318"/>
      <c r="AF198" s="318"/>
      <c r="AG198" s="319"/>
      <c r="AH198" s="314"/>
      <c r="AI198" s="315"/>
      <c r="AJ198" s="313"/>
      <c r="AK198" s="313"/>
      <c r="AL198" s="313"/>
      <c r="AM198" s="313"/>
      <c r="AN198" s="307"/>
      <c r="AO198" s="315"/>
      <c r="AP198" s="315"/>
      <c r="AQ198" s="313"/>
      <c r="AR198" s="313"/>
      <c r="AS198" s="313"/>
      <c r="AT198" s="313"/>
      <c r="AU198" s="307"/>
      <c r="AV198" s="315"/>
      <c r="AW198" s="315"/>
      <c r="AX198" s="313"/>
      <c r="AY198" s="313"/>
      <c r="AZ198" s="313"/>
      <c r="BA198" s="313"/>
      <c r="BB198" s="307"/>
    </row>
    <row r="199" spans="21:54" ht="15">
      <c r="U199" s="290" t="s">
        <v>88</v>
      </c>
      <c r="V199" s="290"/>
      <c r="W199" s="290"/>
      <c r="X199" s="290"/>
      <c r="Y199" s="290"/>
      <c r="Z199" s="290"/>
      <c r="AA199" s="290"/>
      <c r="AB199" s="290"/>
      <c r="AC199" s="290"/>
      <c r="AD199" s="290"/>
      <c r="AE199" s="290"/>
      <c r="AF199" s="290"/>
      <c r="AG199" s="290"/>
      <c r="AH199" s="314"/>
      <c r="AI199" s="315"/>
      <c r="AJ199" s="313"/>
      <c r="AK199" s="313"/>
      <c r="AL199" s="313"/>
      <c r="AM199" s="313"/>
      <c r="AN199" s="307"/>
      <c r="AO199" s="314" t="s">
        <v>89</v>
      </c>
      <c r="AP199" s="315"/>
      <c r="AQ199" s="315"/>
      <c r="AR199" s="315"/>
      <c r="AS199" s="315"/>
      <c r="AT199" s="315"/>
      <c r="AU199" s="316"/>
      <c r="AV199" s="314" t="s">
        <v>90</v>
      </c>
      <c r="AW199" s="315"/>
      <c r="AX199" s="315"/>
      <c r="AY199" s="315"/>
      <c r="AZ199" s="315"/>
      <c r="BA199" s="315"/>
      <c r="BB199" s="316"/>
    </row>
    <row r="200" spans="21:54" ht="15">
      <c r="U200" s="125" t="s">
        <v>91</v>
      </c>
      <c r="V200" s="127"/>
      <c r="W200" s="127"/>
      <c r="X200" s="127"/>
      <c r="Y200" s="313" t="str">
        <f aca="true" t="shared" si="7" ref="Y200:Y206">+G37</f>
        <v>Provident Fund</v>
      </c>
      <c r="Z200" s="313"/>
      <c r="AA200" s="313"/>
      <c r="AB200" s="313"/>
      <c r="AC200" s="313"/>
      <c r="AD200" s="313"/>
      <c r="AE200" s="313"/>
      <c r="AF200" s="313"/>
      <c r="AG200" s="307"/>
      <c r="AH200" s="291" t="s">
        <v>170</v>
      </c>
      <c r="AI200" s="292"/>
      <c r="AJ200" s="285">
        <f>+K37</f>
        <v>0</v>
      </c>
      <c r="AK200" s="285"/>
      <c r="AL200" s="285"/>
      <c r="AM200" s="285"/>
      <c r="AN200" s="286"/>
      <c r="AO200" s="291"/>
      <c r="AP200" s="292"/>
      <c r="AQ200" s="285"/>
      <c r="AR200" s="285"/>
      <c r="AS200" s="285"/>
      <c r="AT200" s="285"/>
      <c r="AU200" s="286"/>
      <c r="AV200" s="291"/>
      <c r="AW200" s="292"/>
      <c r="AX200" s="285"/>
      <c r="AY200" s="285"/>
      <c r="AZ200" s="285"/>
      <c r="BA200" s="285"/>
      <c r="BB200" s="286"/>
    </row>
    <row r="201" spans="21:54" ht="15">
      <c r="U201" s="125" t="s">
        <v>92</v>
      </c>
      <c r="V201" s="127"/>
      <c r="W201" s="127"/>
      <c r="X201" s="127"/>
      <c r="Y201" s="313" t="str">
        <f t="shared" si="7"/>
        <v>L.I.Premiums</v>
      </c>
      <c r="Z201" s="313"/>
      <c r="AA201" s="313"/>
      <c r="AB201" s="313"/>
      <c r="AC201" s="313"/>
      <c r="AD201" s="313"/>
      <c r="AE201" s="313"/>
      <c r="AF201" s="313"/>
      <c r="AG201" s="307"/>
      <c r="AH201" s="291" t="s">
        <v>170</v>
      </c>
      <c r="AI201" s="292"/>
      <c r="AJ201" s="285">
        <f aca="true" t="shared" si="8" ref="AJ201:AJ206">+K38</f>
        <v>0</v>
      </c>
      <c r="AK201" s="285"/>
      <c r="AL201" s="285"/>
      <c r="AM201" s="285"/>
      <c r="AN201" s="286"/>
      <c r="AO201" s="291"/>
      <c r="AP201" s="292"/>
      <c r="AQ201" s="285"/>
      <c r="AR201" s="285"/>
      <c r="AS201" s="285"/>
      <c r="AT201" s="285"/>
      <c r="AU201" s="286"/>
      <c r="AV201" s="291"/>
      <c r="AW201" s="292"/>
      <c r="AX201" s="285"/>
      <c r="AY201" s="285"/>
      <c r="AZ201" s="285"/>
      <c r="BA201" s="285"/>
      <c r="BB201" s="286"/>
    </row>
    <row r="202" spans="21:54" ht="15">
      <c r="U202" s="125" t="s">
        <v>93</v>
      </c>
      <c r="V202" s="127"/>
      <c r="W202" s="127"/>
      <c r="X202" s="127"/>
      <c r="Y202" s="313" t="str">
        <f t="shared" si="7"/>
        <v>Children Fees</v>
      </c>
      <c r="Z202" s="313"/>
      <c r="AA202" s="313"/>
      <c r="AB202" s="313"/>
      <c r="AC202" s="313"/>
      <c r="AD202" s="313"/>
      <c r="AE202" s="313"/>
      <c r="AF202" s="313"/>
      <c r="AG202" s="307"/>
      <c r="AH202" s="291" t="s">
        <v>170</v>
      </c>
      <c r="AI202" s="292"/>
      <c r="AJ202" s="285">
        <f t="shared" si="8"/>
        <v>0</v>
      </c>
      <c r="AK202" s="285"/>
      <c r="AL202" s="285"/>
      <c r="AM202" s="285"/>
      <c r="AN202" s="286"/>
      <c r="AO202" s="291"/>
      <c r="AP202" s="292"/>
      <c r="AQ202" s="285"/>
      <c r="AR202" s="285"/>
      <c r="AS202" s="285"/>
      <c r="AT202" s="285"/>
      <c r="AU202" s="286"/>
      <c r="AV202" s="291"/>
      <c r="AW202" s="292"/>
      <c r="AX202" s="285"/>
      <c r="AY202" s="285"/>
      <c r="AZ202" s="285"/>
      <c r="BA202" s="285"/>
      <c r="BB202" s="286"/>
    </row>
    <row r="203" spans="21:54" ht="15">
      <c r="U203" s="125" t="s">
        <v>94</v>
      </c>
      <c r="V203" s="127"/>
      <c r="W203" s="127"/>
      <c r="X203" s="127"/>
      <c r="Y203" s="313" t="str">
        <f t="shared" si="7"/>
        <v>Old NSC Interest</v>
      </c>
      <c r="Z203" s="313"/>
      <c r="AA203" s="313"/>
      <c r="AB203" s="313"/>
      <c r="AC203" s="313"/>
      <c r="AD203" s="313"/>
      <c r="AE203" s="313"/>
      <c r="AF203" s="313"/>
      <c r="AG203" s="307"/>
      <c r="AH203" s="291" t="s">
        <v>170</v>
      </c>
      <c r="AI203" s="292"/>
      <c r="AJ203" s="285">
        <f t="shared" si="8"/>
        <v>0</v>
      </c>
      <c r="AK203" s="285"/>
      <c r="AL203" s="285"/>
      <c r="AM203" s="285"/>
      <c r="AN203" s="286"/>
      <c r="AO203" s="291"/>
      <c r="AP203" s="292"/>
      <c r="AQ203" s="285"/>
      <c r="AR203" s="285"/>
      <c r="AS203" s="285"/>
      <c r="AT203" s="285"/>
      <c r="AU203" s="286"/>
      <c r="AV203" s="291"/>
      <c r="AW203" s="292"/>
      <c r="AX203" s="285"/>
      <c r="AY203" s="285"/>
      <c r="AZ203" s="285"/>
      <c r="BA203" s="285"/>
      <c r="BB203" s="286"/>
    </row>
    <row r="204" spans="21:54" ht="15">
      <c r="U204" s="125" t="s">
        <v>95</v>
      </c>
      <c r="V204" s="127"/>
      <c r="W204" s="127"/>
      <c r="X204" s="127"/>
      <c r="Y204" s="313" t="str">
        <f t="shared" si="7"/>
        <v>Housing Loan Repayment</v>
      </c>
      <c r="Z204" s="313"/>
      <c r="AA204" s="313"/>
      <c r="AB204" s="313"/>
      <c r="AC204" s="313"/>
      <c r="AD204" s="313"/>
      <c r="AE204" s="313"/>
      <c r="AF204" s="313"/>
      <c r="AG204" s="307"/>
      <c r="AH204" s="291" t="s">
        <v>170</v>
      </c>
      <c r="AI204" s="292"/>
      <c r="AJ204" s="285">
        <f t="shared" si="8"/>
        <v>0</v>
      </c>
      <c r="AK204" s="285"/>
      <c r="AL204" s="285"/>
      <c r="AM204" s="285"/>
      <c r="AN204" s="286"/>
      <c r="AO204" s="291"/>
      <c r="AP204" s="292"/>
      <c r="AQ204" s="285"/>
      <c r="AR204" s="285"/>
      <c r="AS204" s="285"/>
      <c r="AT204" s="285"/>
      <c r="AU204" s="286"/>
      <c r="AV204" s="291"/>
      <c r="AW204" s="292"/>
      <c r="AX204" s="285"/>
      <c r="AY204" s="285"/>
      <c r="AZ204" s="285"/>
      <c r="BA204" s="285"/>
      <c r="BB204" s="286"/>
    </row>
    <row r="205" spans="21:54" ht="15">
      <c r="U205" s="125" t="s">
        <v>96</v>
      </c>
      <c r="V205" s="127"/>
      <c r="W205" s="127"/>
      <c r="X205" s="127"/>
      <c r="Y205" s="313" t="str">
        <f t="shared" si="7"/>
        <v>PPF</v>
      </c>
      <c r="Z205" s="313"/>
      <c r="AA205" s="313"/>
      <c r="AB205" s="313"/>
      <c r="AC205" s="313"/>
      <c r="AD205" s="313"/>
      <c r="AE205" s="313"/>
      <c r="AF205" s="313"/>
      <c r="AG205" s="307"/>
      <c r="AH205" s="291" t="s">
        <v>170</v>
      </c>
      <c r="AI205" s="292"/>
      <c r="AJ205" s="285">
        <f t="shared" si="8"/>
        <v>0</v>
      </c>
      <c r="AK205" s="285"/>
      <c r="AL205" s="285"/>
      <c r="AM205" s="285"/>
      <c r="AN205" s="286"/>
      <c r="AO205" s="291"/>
      <c r="AP205" s="292"/>
      <c r="AQ205" s="285"/>
      <c r="AR205" s="285"/>
      <c r="AS205" s="285"/>
      <c r="AT205" s="285"/>
      <c r="AU205" s="286"/>
      <c r="AV205" s="291"/>
      <c r="AW205" s="292"/>
      <c r="AX205" s="285"/>
      <c r="AY205" s="285"/>
      <c r="AZ205" s="285"/>
      <c r="BA205" s="285"/>
      <c r="BB205" s="286"/>
    </row>
    <row r="206" spans="21:54" ht="15">
      <c r="U206" s="125" t="s">
        <v>97</v>
      </c>
      <c r="V206" s="127"/>
      <c r="W206" s="127"/>
      <c r="X206" s="127"/>
      <c r="Y206" s="313" t="str">
        <f t="shared" si="7"/>
        <v>Others</v>
      </c>
      <c r="Z206" s="313"/>
      <c r="AA206" s="313"/>
      <c r="AB206" s="313"/>
      <c r="AC206" s="313"/>
      <c r="AD206" s="313"/>
      <c r="AE206" s="313"/>
      <c r="AF206" s="313"/>
      <c r="AG206" s="307"/>
      <c r="AH206" s="291" t="s">
        <v>170</v>
      </c>
      <c r="AI206" s="292"/>
      <c r="AJ206" s="285">
        <f t="shared" si="8"/>
        <v>0</v>
      </c>
      <c r="AK206" s="285"/>
      <c r="AL206" s="285"/>
      <c r="AM206" s="285"/>
      <c r="AN206" s="286"/>
      <c r="AO206" s="291" t="s">
        <v>170</v>
      </c>
      <c r="AP206" s="292"/>
      <c r="AQ206" s="285">
        <f>SUM(AJ200:AN206)</f>
        <v>0</v>
      </c>
      <c r="AR206" s="285"/>
      <c r="AS206" s="285"/>
      <c r="AT206" s="285"/>
      <c r="AU206" s="286"/>
      <c r="AV206" s="291" t="s">
        <v>170</v>
      </c>
      <c r="AW206" s="292"/>
      <c r="AX206" s="285">
        <f>IF(AQ206&gt;100000,100000,AQ206)</f>
        <v>0</v>
      </c>
      <c r="AY206" s="285"/>
      <c r="AZ206" s="285"/>
      <c r="BA206" s="285"/>
      <c r="BB206" s="286"/>
    </row>
    <row r="207" spans="21:54" ht="15">
      <c r="U207" s="290" t="s">
        <v>226</v>
      </c>
      <c r="V207" s="290"/>
      <c r="W207" s="290"/>
      <c r="X207" s="290"/>
      <c r="Y207" s="290"/>
      <c r="Z207" s="290"/>
      <c r="AA207" s="290"/>
      <c r="AB207" s="290"/>
      <c r="AC207" s="290"/>
      <c r="AD207" s="290"/>
      <c r="AE207" s="290"/>
      <c r="AF207" s="290"/>
      <c r="AG207" s="290"/>
      <c r="AH207" s="291" t="s">
        <v>170</v>
      </c>
      <c r="AI207" s="292"/>
      <c r="AJ207" s="285">
        <f>+J45</f>
        <v>0</v>
      </c>
      <c r="AK207" s="285"/>
      <c r="AL207" s="285"/>
      <c r="AM207" s="285"/>
      <c r="AN207" s="286"/>
      <c r="AO207" s="291" t="s">
        <v>170</v>
      </c>
      <c r="AP207" s="292"/>
      <c r="AQ207" s="285">
        <f>+AJ207</f>
        <v>0</v>
      </c>
      <c r="AR207" s="285"/>
      <c r="AS207" s="285"/>
      <c r="AT207" s="285"/>
      <c r="AU207" s="286"/>
      <c r="AV207" s="291" t="s">
        <v>170</v>
      </c>
      <c r="AW207" s="292"/>
      <c r="AX207" s="285">
        <f>+AQ207</f>
        <v>0</v>
      </c>
      <c r="AY207" s="285"/>
      <c r="AZ207" s="285"/>
      <c r="BA207" s="285"/>
      <c r="BB207" s="286"/>
    </row>
    <row r="208" spans="21:54" ht="15">
      <c r="U208" s="312" t="s">
        <v>227</v>
      </c>
      <c r="V208" s="312"/>
      <c r="W208" s="312"/>
      <c r="X208" s="312"/>
      <c r="Y208" s="312"/>
      <c r="Z208" s="312"/>
      <c r="AA208" s="312"/>
      <c r="AB208" s="312"/>
      <c r="AC208" s="312"/>
      <c r="AD208" s="312"/>
      <c r="AE208" s="312"/>
      <c r="AF208" s="312"/>
      <c r="AG208" s="312"/>
      <c r="AH208" s="310" t="s">
        <v>170</v>
      </c>
      <c r="AI208" s="311"/>
      <c r="AJ208" s="308">
        <f>+J46</f>
        <v>0</v>
      </c>
      <c r="AK208" s="308"/>
      <c r="AL208" s="308"/>
      <c r="AM208" s="308"/>
      <c r="AN208" s="309"/>
      <c r="AO208" s="310" t="s">
        <v>170</v>
      </c>
      <c r="AP208" s="311"/>
      <c r="AQ208" s="308">
        <f>+AJ208</f>
        <v>0</v>
      </c>
      <c r="AR208" s="308"/>
      <c r="AS208" s="308"/>
      <c r="AT208" s="308"/>
      <c r="AU208" s="309"/>
      <c r="AV208" s="310" t="s">
        <v>170</v>
      </c>
      <c r="AW208" s="311"/>
      <c r="AX208" s="308">
        <f>MIN(+AQ208,20000)</f>
        <v>0</v>
      </c>
      <c r="AY208" s="308"/>
      <c r="AZ208" s="308"/>
      <c r="BA208" s="308"/>
      <c r="BB208" s="309"/>
    </row>
    <row r="209" spans="21:54" ht="15">
      <c r="U209" s="312" t="s">
        <v>190</v>
      </c>
      <c r="V209" s="312"/>
      <c r="W209" s="312"/>
      <c r="X209" s="312"/>
      <c r="Y209" s="312"/>
      <c r="Z209" s="312"/>
      <c r="AA209" s="312"/>
      <c r="AB209" s="312"/>
      <c r="AC209" s="312"/>
      <c r="AD209" s="312"/>
      <c r="AE209" s="312"/>
      <c r="AF209" s="312"/>
      <c r="AG209" s="312"/>
      <c r="AH209" s="310" t="s">
        <v>170</v>
      </c>
      <c r="AI209" s="311"/>
      <c r="AJ209" s="308">
        <f>SUM(AJ200:AN208)</f>
        <v>0</v>
      </c>
      <c r="AK209" s="308"/>
      <c r="AL209" s="308"/>
      <c r="AM209" s="308"/>
      <c r="AN209" s="309"/>
      <c r="AO209" s="310" t="s">
        <v>170</v>
      </c>
      <c r="AP209" s="311"/>
      <c r="AQ209" s="308">
        <f>SUM(AQ206:AU208)</f>
        <v>0</v>
      </c>
      <c r="AR209" s="308"/>
      <c r="AS209" s="308"/>
      <c r="AT209" s="308"/>
      <c r="AU209" s="309"/>
      <c r="AV209" s="310" t="s">
        <v>170</v>
      </c>
      <c r="AW209" s="311"/>
      <c r="AX209" s="308">
        <f>MIN(AX208+AX207+AX206,120000)</f>
        <v>0</v>
      </c>
      <c r="AY209" s="308"/>
      <c r="AZ209" s="308"/>
      <c r="BA209" s="308"/>
      <c r="BB209" s="309"/>
    </row>
    <row r="210" spans="21:54" ht="15">
      <c r="U210" s="262" t="s">
        <v>191</v>
      </c>
      <c r="V210" s="397"/>
      <c r="W210" s="397"/>
      <c r="X210" s="397"/>
      <c r="Y210" s="397"/>
      <c r="Z210" s="397"/>
      <c r="AA210" s="397"/>
      <c r="AB210" s="397"/>
      <c r="AC210" s="397"/>
      <c r="AD210" s="397"/>
      <c r="AE210" s="397"/>
      <c r="AF210" s="397"/>
      <c r="AG210" s="397"/>
      <c r="AH210" s="397"/>
      <c r="AI210" s="397"/>
      <c r="AJ210" s="397"/>
      <c r="AK210" s="397"/>
      <c r="AL210" s="397"/>
      <c r="AM210" s="397"/>
      <c r="AN210" s="398"/>
      <c r="AO210" s="291"/>
      <c r="AP210" s="292"/>
      <c r="AQ210" s="285"/>
      <c r="AR210" s="285"/>
      <c r="AS210" s="285"/>
      <c r="AT210" s="285"/>
      <c r="AU210" s="286"/>
      <c r="AV210" s="291"/>
      <c r="AW210" s="292"/>
      <c r="AX210" s="285"/>
      <c r="AY210" s="285"/>
      <c r="AZ210" s="285"/>
      <c r="BA210" s="285"/>
      <c r="BB210" s="286"/>
    </row>
    <row r="211" spans="21:54" ht="15">
      <c r="U211" s="125" t="s">
        <v>176</v>
      </c>
      <c r="V211" s="126"/>
      <c r="W211" s="306" t="str">
        <f>+A53</f>
        <v>         Deduction u/s 80 E</v>
      </c>
      <c r="X211" s="258"/>
      <c r="Y211" s="258"/>
      <c r="Z211" s="258"/>
      <c r="AA211" s="258"/>
      <c r="AB211" s="258"/>
      <c r="AC211" s="258"/>
      <c r="AD211" s="258"/>
      <c r="AE211" s="258"/>
      <c r="AF211" s="258"/>
      <c r="AG211" s="307"/>
      <c r="AH211" s="291" t="s">
        <v>170</v>
      </c>
      <c r="AI211" s="292"/>
      <c r="AJ211" s="285">
        <f>+D53</f>
        <v>0</v>
      </c>
      <c r="AK211" s="285"/>
      <c r="AL211" s="285"/>
      <c r="AM211" s="285"/>
      <c r="AN211" s="286"/>
      <c r="AO211" s="291" t="s">
        <v>170</v>
      </c>
      <c r="AP211" s="292"/>
      <c r="AQ211" s="285">
        <f>+AJ211</f>
        <v>0</v>
      </c>
      <c r="AR211" s="285"/>
      <c r="AS211" s="285"/>
      <c r="AT211" s="285"/>
      <c r="AU211" s="286"/>
      <c r="AV211" s="291" t="s">
        <v>170</v>
      </c>
      <c r="AW211" s="292"/>
      <c r="AX211" s="285">
        <f>+E53</f>
        <v>0</v>
      </c>
      <c r="AY211" s="285"/>
      <c r="AZ211" s="285"/>
      <c r="BA211" s="285"/>
      <c r="BB211" s="286"/>
    </row>
    <row r="212" spans="21:54" ht="15">
      <c r="U212" s="122" t="s">
        <v>177</v>
      </c>
      <c r="V212" s="122"/>
      <c r="W212" s="306" t="str">
        <f>+A54</f>
        <v>         Other Deductions</v>
      </c>
      <c r="X212" s="258"/>
      <c r="Y212" s="258"/>
      <c r="Z212" s="258"/>
      <c r="AA212" s="258"/>
      <c r="AB212" s="258"/>
      <c r="AC212" s="258"/>
      <c r="AD212" s="258"/>
      <c r="AE212" s="258"/>
      <c r="AF212" s="258"/>
      <c r="AG212" s="307"/>
      <c r="AH212" s="291" t="s">
        <v>170</v>
      </c>
      <c r="AI212" s="292"/>
      <c r="AJ212" s="285">
        <f>+D54</f>
        <v>0</v>
      </c>
      <c r="AK212" s="285"/>
      <c r="AL212" s="285"/>
      <c r="AM212" s="285"/>
      <c r="AN212" s="286"/>
      <c r="AO212" s="291" t="s">
        <v>170</v>
      </c>
      <c r="AP212" s="292"/>
      <c r="AQ212" s="285">
        <f>+AJ212</f>
        <v>0</v>
      </c>
      <c r="AR212" s="285"/>
      <c r="AS212" s="285"/>
      <c r="AT212" s="285"/>
      <c r="AU212" s="286"/>
      <c r="AV212" s="291" t="s">
        <v>170</v>
      </c>
      <c r="AW212" s="292"/>
      <c r="AX212" s="285">
        <f>+E54</f>
        <v>0</v>
      </c>
      <c r="AY212" s="285"/>
      <c r="AZ212" s="285"/>
      <c r="BA212" s="285"/>
      <c r="BB212" s="286"/>
    </row>
    <row r="213" spans="21:54" ht="15">
      <c r="U213" s="122" t="s">
        <v>180</v>
      </c>
      <c r="V213" s="122"/>
      <c r="W213" s="306" t="str">
        <f>+A55</f>
        <v>         Other Deductions</v>
      </c>
      <c r="X213" s="258"/>
      <c r="Y213" s="258"/>
      <c r="Z213" s="258"/>
      <c r="AA213" s="258"/>
      <c r="AB213" s="258"/>
      <c r="AC213" s="258"/>
      <c r="AD213" s="258"/>
      <c r="AE213" s="258"/>
      <c r="AF213" s="258"/>
      <c r="AG213" s="307"/>
      <c r="AH213" s="291" t="s">
        <v>170</v>
      </c>
      <c r="AI213" s="292"/>
      <c r="AJ213" s="285">
        <f>+D55</f>
        <v>0</v>
      </c>
      <c r="AK213" s="285"/>
      <c r="AL213" s="285"/>
      <c r="AM213" s="285"/>
      <c r="AN213" s="286"/>
      <c r="AO213" s="291" t="s">
        <v>170</v>
      </c>
      <c r="AP213" s="292"/>
      <c r="AQ213" s="285">
        <f>+AJ213</f>
        <v>0</v>
      </c>
      <c r="AR213" s="285"/>
      <c r="AS213" s="285"/>
      <c r="AT213" s="285"/>
      <c r="AU213" s="286"/>
      <c r="AV213" s="291" t="s">
        <v>170</v>
      </c>
      <c r="AW213" s="292"/>
      <c r="AX213" s="302">
        <f>+E55</f>
        <v>0</v>
      </c>
      <c r="AY213" s="302"/>
      <c r="AZ213" s="302"/>
      <c r="BA213" s="302"/>
      <c r="BB213" s="305"/>
    </row>
    <row r="214" spans="21:54" ht="15">
      <c r="U214" s="122" t="s">
        <v>178</v>
      </c>
      <c r="V214" s="122"/>
      <c r="W214" s="306" t="str">
        <f>+A56</f>
        <v>         Other Deductions</v>
      </c>
      <c r="X214" s="258"/>
      <c r="Y214" s="258"/>
      <c r="Z214" s="258"/>
      <c r="AA214" s="258"/>
      <c r="AB214" s="258"/>
      <c r="AC214" s="258"/>
      <c r="AD214" s="258"/>
      <c r="AE214" s="258"/>
      <c r="AF214" s="258"/>
      <c r="AG214" s="307"/>
      <c r="AH214" s="291" t="s">
        <v>170</v>
      </c>
      <c r="AI214" s="292"/>
      <c r="AJ214" s="285">
        <f>+D56</f>
        <v>0</v>
      </c>
      <c r="AK214" s="285"/>
      <c r="AL214" s="285"/>
      <c r="AM214" s="285"/>
      <c r="AN214" s="286"/>
      <c r="AO214" s="291" t="s">
        <v>170</v>
      </c>
      <c r="AP214" s="292"/>
      <c r="AQ214" s="285">
        <f>+AJ214</f>
        <v>0</v>
      </c>
      <c r="AR214" s="285"/>
      <c r="AS214" s="285"/>
      <c r="AT214" s="285"/>
      <c r="AU214" s="286"/>
      <c r="AV214" s="291" t="s">
        <v>170</v>
      </c>
      <c r="AW214" s="292"/>
      <c r="AX214" s="285">
        <f>+E56</f>
        <v>0</v>
      </c>
      <c r="AY214" s="285"/>
      <c r="AZ214" s="285"/>
      <c r="BA214" s="285"/>
      <c r="BB214" s="286"/>
    </row>
    <row r="215" spans="21:54" ht="15">
      <c r="U215" s="122" t="s">
        <v>179</v>
      </c>
      <c r="V215" s="122"/>
      <c r="W215" s="306" t="str">
        <f>+A57</f>
        <v>         Other Deductions</v>
      </c>
      <c r="X215" s="258"/>
      <c r="Y215" s="258"/>
      <c r="Z215" s="258"/>
      <c r="AA215" s="258"/>
      <c r="AB215" s="258"/>
      <c r="AC215" s="258"/>
      <c r="AD215" s="258"/>
      <c r="AE215" s="258"/>
      <c r="AF215" s="258"/>
      <c r="AG215" s="307"/>
      <c r="AH215" s="291" t="s">
        <v>170</v>
      </c>
      <c r="AI215" s="292"/>
      <c r="AJ215" s="285">
        <f>+D57</f>
        <v>0</v>
      </c>
      <c r="AK215" s="285"/>
      <c r="AL215" s="285"/>
      <c r="AM215" s="285"/>
      <c r="AN215" s="286"/>
      <c r="AO215" s="291" t="s">
        <v>170</v>
      </c>
      <c r="AP215" s="292"/>
      <c r="AQ215" s="285">
        <f>+AJ215</f>
        <v>0</v>
      </c>
      <c r="AR215" s="285"/>
      <c r="AS215" s="285"/>
      <c r="AT215" s="285"/>
      <c r="AU215" s="286"/>
      <c r="AV215" s="291" t="s">
        <v>170</v>
      </c>
      <c r="AW215" s="292"/>
      <c r="AX215" s="285">
        <f>+E57</f>
        <v>0</v>
      </c>
      <c r="AY215" s="285"/>
      <c r="AZ215" s="285"/>
      <c r="BA215" s="285"/>
      <c r="BB215" s="286"/>
    </row>
    <row r="216" spans="21:54" ht="15">
      <c r="U216" s="299" t="s">
        <v>98</v>
      </c>
      <c r="V216" s="300"/>
      <c r="W216" s="300"/>
      <c r="X216" s="300"/>
      <c r="Y216" s="300"/>
      <c r="Z216" s="300"/>
      <c r="AA216" s="300"/>
      <c r="AB216" s="300"/>
      <c r="AC216" s="300"/>
      <c r="AD216" s="300"/>
      <c r="AE216" s="300"/>
      <c r="AF216" s="300"/>
      <c r="AG216" s="301"/>
      <c r="AH216" s="291"/>
      <c r="AI216" s="292"/>
      <c r="AJ216" s="285"/>
      <c r="AK216" s="285"/>
      <c r="AL216" s="285"/>
      <c r="AM216" s="285"/>
      <c r="AN216" s="286"/>
      <c r="AO216" s="291"/>
      <c r="AP216" s="292"/>
      <c r="AQ216" s="285"/>
      <c r="AR216" s="285"/>
      <c r="AS216" s="285"/>
      <c r="AT216" s="285"/>
      <c r="AU216" s="286"/>
      <c r="AV216" s="291" t="s">
        <v>170</v>
      </c>
      <c r="AW216" s="292"/>
      <c r="AX216" s="302">
        <f>+AX209+AX211+AX212+AX213+AX214+AX215</f>
        <v>0</v>
      </c>
      <c r="AY216" s="303"/>
      <c r="AZ216" s="303"/>
      <c r="BA216" s="303"/>
      <c r="BB216" s="304"/>
    </row>
    <row r="217" spans="21:54" ht="18.75" customHeight="1">
      <c r="U217" s="298" t="str">
        <f>+'Sheet Index'!A21</f>
        <v>*** Suri's  Taxmaster fy1112- 1.0-25.11.11***</v>
      </c>
      <c r="V217" s="298"/>
      <c r="W217" s="298"/>
      <c r="X217" s="298"/>
      <c r="Y217" s="298"/>
      <c r="Z217" s="298"/>
      <c r="AA217" s="298"/>
      <c r="AB217" s="298"/>
      <c r="AC217" s="298"/>
      <c r="AD217" s="298"/>
      <c r="AE217" s="298"/>
      <c r="AF217" s="298"/>
      <c r="AG217" s="298"/>
      <c r="AH217" s="296"/>
      <c r="AI217" s="296"/>
      <c r="AJ217" s="297"/>
      <c r="AK217" s="297"/>
      <c r="AL217" s="297"/>
      <c r="AM217" s="297"/>
      <c r="AN217" s="297"/>
      <c r="AO217" s="296"/>
      <c r="AP217" s="296"/>
      <c r="AQ217" s="297"/>
      <c r="AR217" s="297"/>
      <c r="AS217" s="297"/>
      <c r="AT217" s="297"/>
      <c r="AU217" s="297"/>
      <c r="AV217" s="123"/>
      <c r="AW217" s="123"/>
      <c r="AX217" s="124"/>
      <c r="AY217" s="124"/>
      <c r="AZ217" s="124"/>
      <c r="BA217" s="124"/>
      <c r="BB217" s="124"/>
    </row>
    <row r="218" spans="21:54" ht="15">
      <c r="U218" s="290" t="s">
        <v>181</v>
      </c>
      <c r="V218" s="290"/>
      <c r="W218" s="290"/>
      <c r="X218" s="290"/>
      <c r="Y218" s="290"/>
      <c r="Z218" s="290"/>
      <c r="AA218" s="290"/>
      <c r="AB218" s="290"/>
      <c r="AC218" s="290"/>
      <c r="AD218" s="290"/>
      <c r="AE218" s="290"/>
      <c r="AF218" s="290"/>
      <c r="AG218" s="290"/>
      <c r="AH218" s="291"/>
      <c r="AI218" s="292"/>
      <c r="AJ218" s="285"/>
      <c r="AK218" s="285"/>
      <c r="AL218" s="285"/>
      <c r="AM218" s="285"/>
      <c r="AN218" s="286"/>
      <c r="AO218" s="291"/>
      <c r="AP218" s="292"/>
      <c r="AQ218" s="285"/>
      <c r="AR218" s="285"/>
      <c r="AS218" s="285"/>
      <c r="AT218" s="285"/>
      <c r="AU218" s="286"/>
      <c r="AV218" s="291" t="s">
        <v>170</v>
      </c>
      <c r="AW218" s="292"/>
      <c r="AX218" s="285">
        <f>CEILING(AX196-AX216,10)</f>
        <v>0</v>
      </c>
      <c r="AY218" s="285"/>
      <c r="AZ218" s="285"/>
      <c r="BA218" s="285"/>
      <c r="BB218" s="286"/>
    </row>
    <row r="219" spans="21:54" ht="15">
      <c r="U219" s="290" t="s">
        <v>99</v>
      </c>
      <c r="V219" s="290"/>
      <c r="W219" s="290"/>
      <c r="X219" s="290"/>
      <c r="Y219" s="290"/>
      <c r="Z219" s="290"/>
      <c r="AA219" s="290"/>
      <c r="AB219" s="290"/>
      <c r="AC219" s="290"/>
      <c r="AD219" s="290"/>
      <c r="AE219" s="290"/>
      <c r="AF219" s="290"/>
      <c r="AG219" s="290"/>
      <c r="AH219" s="291"/>
      <c r="AI219" s="292"/>
      <c r="AJ219" s="285"/>
      <c r="AK219" s="285"/>
      <c r="AL219" s="285"/>
      <c r="AM219" s="285"/>
      <c r="AN219" s="286"/>
      <c r="AO219" s="291"/>
      <c r="AP219" s="292"/>
      <c r="AQ219" s="285"/>
      <c r="AR219" s="285"/>
      <c r="AS219" s="285"/>
      <c r="AT219" s="285"/>
      <c r="AU219" s="286"/>
      <c r="AV219" s="291" t="s">
        <v>170</v>
      </c>
      <c r="AW219" s="292"/>
      <c r="AX219" s="285">
        <f>+E60</f>
        <v>0</v>
      </c>
      <c r="AY219" s="285"/>
      <c r="AZ219" s="285"/>
      <c r="BA219" s="285"/>
      <c r="BB219" s="286"/>
    </row>
    <row r="220" spans="21:54" ht="15">
      <c r="U220" s="293" t="s">
        <v>100</v>
      </c>
      <c r="V220" s="294"/>
      <c r="W220" s="294"/>
      <c r="X220" s="294"/>
      <c r="Y220" s="294"/>
      <c r="Z220" s="294"/>
      <c r="AA220" s="294"/>
      <c r="AB220" s="294"/>
      <c r="AC220" s="294"/>
      <c r="AD220" s="294"/>
      <c r="AE220" s="294"/>
      <c r="AF220" s="294"/>
      <c r="AG220" s="295"/>
      <c r="AH220" s="291"/>
      <c r="AI220" s="292"/>
      <c r="AJ220" s="285"/>
      <c r="AK220" s="285"/>
      <c r="AL220" s="285"/>
      <c r="AM220" s="285"/>
      <c r="AN220" s="286"/>
      <c r="AO220" s="291"/>
      <c r="AP220" s="292"/>
      <c r="AQ220" s="285"/>
      <c r="AR220" s="285"/>
      <c r="AS220" s="285"/>
      <c r="AT220" s="285"/>
      <c r="AU220" s="286"/>
      <c r="AV220" s="291" t="s">
        <v>170</v>
      </c>
      <c r="AW220" s="292"/>
      <c r="AX220" s="285">
        <f>+E61+E62</f>
        <v>0</v>
      </c>
      <c r="AY220" s="285"/>
      <c r="AZ220" s="285"/>
      <c r="BA220" s="285"/>
      <c r="BB220" s="286"/>
    </row>
    <row r="221" spans="21:54" ht="15">
      <c r="U221" s="293"/>
      <c r="V221" s="294"/>
      <c r="W221" s="294"/>
      <c r="X221" s="294"/>
      <c r="Y221" s="294"/>
      <c r="Z221" s="294"/>
      <c r="AA221" s="294"/>
      <c r="AB221" s="294"/>
      <c r="AC221" s="294"/>
      <c r="AD221" s="294"/>
      <c r="AE221" s="294"/>
      <c r="AF221" s="294"/>
      <c r="AG221" s="295"/>
      <c r="AH221" s="291"/>
      <c r="AI221" s="292"/>
      <c r="AJ221" s="285"/>
      <c r="AK221" s="285"/>
      <c r="AL221" s="285"/>
      <c r="AM221" s="285"/>
      <c r="AN221" s="286"/>
      <c r="AO221" s="291"/>
      <c r="AP221" s="292"/>
      <c r="AQ221" s="285"/>
      <c r="AR221" s="285"/>
      <c r="AS221" s="285"/>
      <c r="AT221" s="285"/>
      <c r="AU221" s="286"/>
      <c r="AV221" s="291"/>
      <c r="AW221" s="292"/>
      <c r="AX221" s="285"/>
      <c r="AY221" s="285"/>
      <c r="AZ221" s="285"/>
      <c r="BA221" s="285"/>
      <c r="BB221" s="286"/>
    </row>
    <row r="222" spans="21:54" ht="15">
      <c r="U222" s="290" t="s">
        <v>101</v>
      </c>
      <c r="V222" s="290"/>
      <c r="W222" s="290"/>
      <c r="X222" s="290"/>
      <c r="Y222" s="290"/>
      <c r="Z222" s="290"/>
      <c r="AA222" s="290"/>
      <c r="AB222" s="290"/>
      <c r="AC222" s="290"/>
      <c r="AD222" s="290"/>
      <c r="AE222" s="290"/>
      <c r="AF222" s="290"/>
      <c r="AG222" s="290"/>
      <c r="AH222" s="291"/>
      <c r="AI222" s="292"/>
      <c r="AJ222" s="285"/>
      <c r="AK222" s="285"/>
      <c r="AL222" s="285"/>
      <c r="AM222" s="285"/>
      <c r="AN222" s="286"/>
      <c r="AO222" s="291"/>
      <c r="AP222" s="292"/>
      <c r="AQ222" s="285"/>
      <c r="AR222" s="285"/>
      <c r="AS222" s="285"/>
      <c r="AT222" s="285"/>
      <c r="AU222" s="286"/>
      <c r="AV222" s="291" t="s">
        <v>170</v>
      </c>
      <c r="AW222" s="292"/>
      <c r="AX222" s="285">
        <f>SUM(AX219:BB221)</f>
        <v>0</v>
      </c>
      <c r="AY222" s="285"/>
      <c r="AZ222" s="285"/>
      <c r="BA222" s="285"/>
      <c r="BB222" s="286"/>
    </row>
    <row r="223" spans="21:54" ht="15">
      <c r="U223" s="290" t="s">
        <v>247</v>
      </c>
      <c r="V223" s="290"/>
      <c r="W223" s="290"/>
      <c r="X223" s="290"/>
      <c r="Y223" s="290"/>
      <c r="Z223" s="290"/>
      <c r="AA223" s="290"/>
      <c r="AB223" s="290"/>
      <c r="AC223" s="290"/>
      <c r="AD223" s="290"/>
      <c r="AE223" s="290"/>
      <c r="AF223" s="290"/>
      <c r="AG223" s="290"/>
      <c r="AH223" s="291"/>
      <c r="AI223" s="292"/>
      <c r="AJ223" s="285"/>
      <c r="AK223" s="285"/>
      <c r="AL223" s="285"/>
      <c r="AM223" s="285"/>
      <c r="AN223" s="286"/>
      <c r="AO223" s="291"/>
      <c r="AP223" s="292"/>
      <c r="AQ223" s="285"/>
      <c r="AR223" s="285"/>
      <c r="AS223" s="285"/>
      <c r="AT223" s="285"/>
      <c r="AU223" s="286"/>
      <c r="AV223" s="291" t="s">
        <v>170</v>
      </c>
      <c r="AW223" s="292"/>
      <c r="AX223" s="285">
        <f>+E64</f>
        <v>0</v>
      </c>
      <c r="AY223" s="285"/>
      <c r="AZ223" s="285"/>
      <c r="BA223" s="285"/>
      <c r="BB223" s="286"/>
    </row>
    <row r="224" spans="21:54" ht="15">
      <c r="U224" s="290" t="s">
        <v>102</v>
      </c>
      <c r="V224" s="290"/>
      <c r="W224" s="290"/>
      <c r="X224" s="290"/>
      <c r="Y224" s="290"/>
      <c r="Z224" s="290"/>
      <c r="AA224" s="290"/>
      <c r="AB224" s="290"/>
      <c r="AC224" s="290"/>
      <c r="AD224" s="290"/>
      <c r="AE224" s="290"/>
      <c r="AF224" s="290"/>
      <c r="AG224" s="290"/>
      <c r="AH224" s="291"/>
      <c r="AI224" s="292"/>
      <c r="AJ224" s="285"/>
      <c r="AK224" s="285"/>
      <c r="AL224" s="285"/>
      <c r="AM224" s="285"/>
      <c r="AN224" s="286"/>
      <c r="AO224" s="291"/>
      <c r="AP224" s="292"/>
      <c r="AQ224" s="285"/>
      <c r="AR224" s="285"/>
      <c r="AS224" s="285"/>
      <c r="AT224" s="285"/>
      <c r="AU224" s="286"/>
      <c r="AV224" s="291" t="s">
        <v>170</v>
      </c>
      <c r="AW224" s="292"/>
      <c r="AX224" s="285">
        <f>AX222-AX223</f>
        <v>0</v>
      </c>
      <c r="AY224" s="285"/>
      <c r="AZ224" s="285"/>
      <c r="BA224" s="285"/>
      <c r="BB224" s="286"/>
    </row>
    <row r="225" spans="21:54" ht="15">
      <c r="U225" s="118"/>
      <c r="V225" s="119"/>
      <c r="W225" s="119"/>
      <c r="X225" s="119"/>
      <c r="Y225" s="119"/>
      <c r="Z225" s="119"/>
      <c r="AA225" s="119"/>
      <c r="AB225" s="119"/>
      <c r="AC225" s="119"/>
      <c r="AD225" s="119"/>
      <c r="AE225" s="119"/>
      <c r="AF225" s="119"/>
      <c r="AG225" s="119"/>
      <c r="AH225" s="287"/>
      <c r="AI225" s="288"/>
      <c r="AJ225" s="265"/>
      <c r="AK225" s="265"/>
      <c r="AL225" s="265"/>
      <c r="AM225" s="265"/>
      <c r="AN225" s="289"/>
      <c r="AO225" s="287"/>
      <c r="AP225" s="288"/>
      <c r="AQ225" s="265"/>
      <c r="AR225" s="265"/>
      <c r="AS225" s="265"/>
      <c r="AT225" s="265"/>
      <c r="AU225" s="289"/>
      <c r="AV225" s="287"/>
      <c r="AW225" s="288"/>
      <c r="AX225" s="265"/>
      <c r="AY225" s="265"/>
      <c r="AZ225" s="265"/>
      <c r="BA225" s="265"/>
      <c r="BB225" s="289"/>
    </row>
    <row r="226" spans="21:54" ht="15">
      <c r="U226" s="282" t="s">
        <v>103</v>
      </c>
      <c r="V226" s="282"/>
      <c r="W226" s="282"/>
      <c r="X226" s="282"/>
      <c r="Y226" s="282"/>
      <c r="Z226" s="282"/>
      <c r="AA226" s="282"/>
      <c r="AB226" s="282"/>
      <c r="AC226" s="282"/>
      <c r="AD226" s="282"/>
      <c r="AE226" s="282"/>
      <c r="AF226" s="282"/>
      <c r="AG226" s="282"/>
      <c r="AH226" s="282"/>
      <c r="AI226" s="282"/>
      <c r="AJ226" s="282"/>
      <c r="AK226" s="282"/>
      <c r="AL226" s="282"/>
      <c r="AM226" s="282"/>
      <c r="AN226" s="282"/>
      <c r="AO226" s="282"/>
      <c r="AP226" s="282"/>
      <c r="AQ226" s="282"/>
      <c r="AR226" s="282"/>
      <c r="AS226" s="282"/>
      <c r="AT226" s="282"/>
      <c r="AU226" s="282"/>
      <c r="AV226" s="282"/>
      <c r="AW226" s="282"/>
      <c r="AX226" s="282"/>
      <c r="AY226" s="282"/>
      <c r="AZ226" s="282"/>
      <c r="BA226" s="282"/>
      <c r="BB226" s="282"/>
    </row>
    <row r="227" spans="21:54" ht="15">
      <c r="U227" s="115"/>
      <c r="V227" s="115"/>
      <c r="W227" s="115"/>
      <c r="X227" s="115"/>
      <c r="Y227" s="115"/>
      <c r="Z227" s="115"/>
      <c r="AA227" s="115"/>
      <c r="AB227" s="115"/>
      <c r="AC227" s="115"/>
      <c r="AD227" s="115"/>
      <c r="AE227" s="115"/>
      <c r="AF227" s="115"/>
      <c r="AG227" s="115"/>
      <c r="AH227" s="115"/>
      <c r="AI227" s="115"/>
      <c r="AJ227" s="115"/>
      <c r="AK227" s="115"/>
      <c r="AL227" s="115"/>
      <c r="AM227" s="115"/>
      <c r="AN227" s="115"/>
      <c r="AO227" s="115"/>
      <c r="AP227" s="115"/>
      <c r="AQ227" s="115"/>
      <c r="AR227" s="115"/>
      <c r="AS227" s="115"/>
      <c r="AT227" s="115"/>
      <c r="AU227" s="115"/>
      <c r="AV227" s="115"/>
      <c r="AW227" s="115"/>
      <c r="AX227" s="115"/>
      <c r="AY227" s="115"/>
      <c r="AZ227" s="115"/>
      <c r="BA227" s="115"/>
      <c r="BB227" s="115"/>
    </row>
    <row r="228" spans="21:54" ht="15">
      <c r="U228" s="121" t="s">
        <v>104</v>
      </c>
      <c r="V228" s="283" t="str">
        <f>+Master!G9</f>
        <v>CCCCC</v>
      </c>
      <c r="W228" s="283"/>
      <c r="X228" s="283"/>
      <c r="Y228" s="283"/>
      <c r="Z228" s="283"/>
      <c r="AA228" s="283"/>
      <c r="AB228" s="283"/>
      <c r="AC228" s="283"/>
      <c r="AD228" s="283"/>
      <c r="AE228" s="121" t="s">
        <v>105</v>
      </c>
      <c r="AF228" s="121"/>
      <c r="AG228" s="121"/>
      <c r="AH228" s="121"/>
      <c r="AI228" s="121"/>
      <c r="AJ228" s="121"/>
      <c r="AK228" s="283" t="str">
        <f>+Master!G10</f>
        <v>DDDDD</v>
      </c>
      <c r="AL228" s="283"/>
      <c r="AM228" s="283"/>
      <c r="AN228" s="283"/>
      <c r="AO228" s="283"/>
      <c r="AP228" s="283"/>
      <c r="AQ228" s="283"/>
      <c r="AR228" s="283"/>
      <c r="AS228" s="283"/>
      <c r="AT228" s="284" t="s">
        <v>106</v>
      </c>
      <c r="AU228" s="284"/>
      <c r="AV228" s="284"/>
      <c r="AW228" s="284"/>
      <c r="AX228" s="284"/>
      <c r="AY228" s="284"/>
      <c r="AZ228" s="284"/>
      <c r="BA228" s="284"/>
      <c r="BB228" s="284"/>
    </row>
    <row r="229" spans="21:54" ht="15">
      <c r="U229" s="283" t="str">
        <f>+Master!G11</f>
        <v>EEEEE</v>
      </c>
      <c r="V229" s="283"/>
      <c r="W229" s="283"/>
      <c r="X229" s="283"/>
      <c r="Y229" s="283"/>
      <c r="Z229" s="283"/>
      <c r="AA229" s="283"/>
      <c r="AB229" s="283"/>
      <c r="AC229" s="283"/>
      <c r="AD229" s="283"/>
      <c r="AE229" s="283"/>
      <c r="AF229" s="283"/>
      <c r="AG229" s="283"/>
      <c r="AH229" s="283"/>
      <c r="AI229" s="283"/>
      <c r="AJ229" s="121" t="s">
        <v>107</v>
      </c>
      <c r="AK229" s="121"/>
      <c r="AL229" s="121"/>
      <c r="AM229" s="121"/>
      <c r="AN229" s="121"/>
      <c r="AO229" s="121"/>
      <c r="AP229" s="121"/>
      <c r="AQ229" s="121"/>
      <c r="AR229" s="121"/>
      <c r="AS229" s="121"/>
      <c r="AT229" s="121"/>
      <c r="AU229" s="121"/>
      <c r="AV229" s="121"/>
      <c r="AW229" s="121"/>
      <c r="AX229" s="284">
        <f>+AT163+AT164+AT165+AT166</f>
        <v>0</v>
      </c>
      <c r="AY229" s="284"/>
      <c r="AZ229" s="284"/>
      <c r="BA229" s="284"/>
      <c r="BB229" s="284"/>
    </row>
    <row r="230" spans="21:54" ht="15">
      <c r="U230" s="121" t="s">
        <v>108</v>
      </c>
      <c r="V230" s="276" t="str">
        <f>SpellNumber(AX229)</f>
        <v>Rupees Zero  and Paise Zero Only </v>
      </c>
      <c r="W230" s="276"/>
      <c r="X230" s="276"/>
      <c r="Y230" s="276"/>
      <c r="Z230" s="276"/>
      <c r="AA230" s="276"/>
      <c r="AB230" s="276"/>
      <c r="AC230" s="276"/>
      <c r="AD230" s="276"/>
      <c r="AE230" s="276"/>
      <c r="AF230" s="276"/>
      <c r="AG230" s="276"/>
      <c r="AH230" s="276"/>
      <c r="AI230" s="276"/>
      <c r="AJ230" s="276"/>
      <c r="AK230" s="276"/>
      <c r="AL230" s="276"/>
      <c r="AM230" s="276"/>
      <c r="AN230" s="276"/>
      <c r="AO230" s="276"/>
      <c r="AP230" s="276"/>
      <c r="AQ230" s="276"/>
      <c r="AR230" s="276"/>
      <c r="AS230" s="276"/>
      <c r="AT230" s="276"/>
      <c r="AU230" s="276"/>
      <c r="AV230" s="276"/>
      <c r="AW230" s="276"/>
      <c r="AX230" s="277" t="s">
        <v>109</v>
      </c>
      <c r="AY230" s="277"/>
      <c r="AZ230" s="277"/>
      <c r="BA230" s="277"/>
      <c r="BB230" s="277"/>
    </row>
    <row r="231" spans="21:54" ht="15">
      <c r="U231" s="278" t="s">
        <v>110</v>
      </c>
      <c r="V231" s="278"/>
      <c r="W231" s="278"/>
      <c r="X231" s="278"/>
      <c r="Y231" s="278"/>
      <c r="Z231" s="278"/>
      <c r="AA231" s="278"/>
      <c r="AB231" s="278"/>
      <c r="AC231" s="278"/>
      <c r="AD231" s="278"/>
      <c r="AE231" s="278"/>
      <c r="AF231" s="278"/>
      <c r="AG231" s="278"/>
      <c r="AH231" s="278"/>
      <c r="AI231" s="278"/>
      <c r="AJ231" s="278"/>
      <c r="AK231" s="278"/>
      <c r="AL231" s="278"/>
      <c r="AM231" s="278"/>
      <c r="AN231" s="278"/>
      <c r="AO231" s="278"/>
      <c r="AP231" s="278"/>
      <c r="AQ231" s="278"/>
      <c r="AR231" s="278"/>
      <c r="AS231" s="278"/>
      <c r="AT231" s="278"/>
      <c r="AU231" s="278"/>
      <c r="AV231" s="278"/>
      <c r="AW231" s="278"/>
      <c r="AX231" s="278"/>
      <c r="AY231" s="278"/>
      <c r="AZ231" s="278"/>
      <c r="BA231" s="278"/>
      <c r="BB231" s="278"/>
    </row>
    <row r="232" spans="21:54" ht="15">
      <c r="U232" s="278"/>
      <c r="V232" s="278"/>
      <c r="W232" s="278"/>
      <c r="X232" s="278"/>
      <c r="Y232" s="278"/>
      <c r="Z232" s="278"/>
      <c r="AA232" s="278"/>
      <c r="AB232" s="278"/>
      <c r="AC232" s="278"/>
      <c r="AD232" s="278"/>
      <c r="AE232" s="278"/>
      <c r="AF232" s="278"/>
      <c r="AG232" s="278"/>
      <c r="AH232" s="278"/>
      <c r="AI232" s="278"/>
      <c r="AJ232" s="278"/>
      <c r="AK232" s="278"/>
      <c r="AL232" s="278"/>
      <c r="AM232" s="278"/>
      <c r="AN232" s="278"/>
      <c r="AO232" s="278"/>
      <c r="AP232" s="278"/>
      <c r="AQ232" s="278"/>
      <c r="AR232" s="278"/>
      <c r="AS232" s="278"/>
      <c r="AT232" s="278"/>
      <c r="AU232" s="278"/>
      <c r="AV232" s="278"/>
      <c r="AW232" s="278"/>
      <c r="AX232" s="278"/>
      <c r="AY232" s="278"/>
      <c r="AZ232" s="278"/>
      <c r="BA232" s="278"/>
      <c r="BB232" s="278"/>
    </row>
    <row r="233" spans="21:54" ht="15">
      <c r="U233" s="278"/>
      <c r="V233" s="278"/>
      <c r="W233" s="278"/>
      <c r="X233" s="278"/>
      <c r="Y233" s="278"/>
      <c r="Z233" s="278"/>
      <c r="AA233" s="278"/>
      <c r="AB233" s="278"/>
      <c r="AC233" s="278"/>
      <c r="AD233" s="278"/>
      <c r="AE233" s="278"/>
      <c r="AF233" s="278"/>
      <c r="AG233" s="278"/>
      <c r="AH233" s="278"/>
      <c r="AI233" s="278"/>
      <c r="AJ233" s="278"/>
      <c r="AK233" s="278"/>
      <c r="AL233" s="278"/>
      <c r="AM233" s="278"/>
      <c r="AN233" s="278"/>
      <c r="AO233" s="278"/>
      <c r="AP233" s="278"/>
      <c r="AQ233" s="278"/>
      <c r="AR233" s="278"/>
      <c r="AS233" s="278"/>
      <c r="AT233" s="278"/>
      <c r="AU233" s="278"/>
      <c r="AV233" s="278"/>
      <c r="AW233" s="278"/>
      <c r="AX233" s="278"/>
      <c r="AY233" s="278"/>
      <c r="AZ233" s="278"/>
      <c r="BA233" s="278"/>
      <c r="BB233" s="278"/>
    </row>
    <row r="234" spans="21:54" ht="15">
      <c r="U234" s="115"/>
      <c r="V234" s="115"/>
      <c r="W234" s="115"/>
      <c r="X234" s="115"/>
      <c r="Y234" s="115"/>
      <c r="Z234" s="115"/>
      <c r="AA234" s="115"/>
      <c r="AB234" s="115"/>
      <c r="AC234" s="115"/>
      <c r="AD234" s="115"/>
      <c r="AE234" s="115"/>
      <c r="AF234" s="115"/>
      <c r="AG234" s="115"/>
      <c r="AH234" s="115"/>
      <c r="AI234" s="115"/>
      <c r="AJ234" s="115"/>
      <c r="AK234" s="115"/>
      <c r="AL234" s="115"/>
      <c r="AM234" s="115"/>
      <c r="AN234" s="115"/>
      <c r="AO234" s="115"/>
      <c r="AP234" s="115"/>
      <c r="AQ234" s="115"/>
      <c r="AR234" s="115"/>
      <c r="AS234" s="115"/>
      <c r="AT234" s="115"/>
      <c r="AU234" s="115"/>
      <c r="AV234" s="115"/>
      <c r="AW234" s="115"/>
      <c r="AX234" s="115"/>
      <c r="AY234" s="115"/>
      <c r="AZ234" s="115"/>
      <c r="BA234" s="115"/>
      <c r="BB234" s="115"/>
    </row>
    <row r="235" spans="21:54" ht="15">
      <c r="U235" s="78" t="s">
        <v>111</v>
      </c>
      <c r="V235" s="115"/>
      <c r="W235" s="115"/>
      <c r="X235" s="279" t="str">
        <f>+Master!G12</f>
        <v>FFFFF</v>
      </c>
      <c r="Y235" s="279"/>
      <c r="Z235" s="279"/>
      <c r="AA235" s="279"/>
      <c r="AB235" s="279"/>
      <c r="AC235" s="279"/>
      <c r="AD235" s="279"/>
      <c r="AE235" s="115"/>
      <c r="AF235" s="115"/>
      <c r="AG235" s="115"/>
      <c r="AH235" s="115"/>
      <c r="AI235" s="115"/>
      <c r="AJ235" s="115"/>
      <c r="AK235" s="119"/>
      <c r="AL235" s="119"/>
      <c r="AM235" s="119"/>
      <c r="AN235" s="119"/>
      <c r="AO235" s="119"/>
      <c r="AP235" s="119"/>
      <c r="AQ235" s="119"/>
      <c r="AR235" s="119"/>
      <c r="AS235" s="119"/>
      <c r="AT235" s="119"/>
      <c r="AU235" s="119"/>
      <c r="AV235" s="119"/>
      <c r="AW235" s="119"/>
      <c r="AX235" s="119"/>
      <c r="AY235" s="119"/>
      <c r="AZ235" s="119"/>
      <c r="BA235" s="119"/>
      <c r="BB235" s="119"/>
    </row>
    <row r="236" spans="21:54" ht="15">
      <c r="U236" s="115"/>
      <c r="V236" s="115"/>
      <c r="W236" s="115"/>
      <c r="X236" s="115"/>
      <c r="Y236" s="115"/>
      <c r="Z236" s="115"/>
      <c r="AA236" s="115"/>
      <c r="AB236" s="115"/>
      <c r="AC236" s="115"/>
      <c r="AD236" s="115"/>
      <c r="AE236" s="115"/>
      <c r="AF236" s="115"/>
      <c r="AG236" s="115"/>
      <c r="AH236" s="115"/>
      <c r="AI236" s="115"/>
      <c r="AJ236" s="399" t="s">
        <v>112</v>
      </c>
      <c r="AK236" s="400"/>
      <c r="AL236" s="400"/>
      <c r="AM236" s="400"/>
      <c r="AN236" s="400"/>
      <c r="AO236" s="400"/>
      <c r="AP236" s="400"/>
      <c r="AQ236" s="400"/>
      <c r="AR236" s="400"/>
      <c r="AS236" s="400"/>
      <c r="AT236" s="400"/>
      <c r="AU236" s="400"/>
      <c r="AV236" s="400"/>
      <c r="AW236" s="400"/>
      <c r="AX236" s="400"/>
      <c r="AY236" s="400"/>
      <c r="AZ236" s="400"/>
      <c r="BA236" s="400"/>
      <c r="BB236" s="400"/>
    </row>
    <row r="237" spans="21:54" ht="15">
      <c r="U237" s="78" t="s">
        <v>113</v>
      </c>
      <c r="V237" s="115"/>
      <c r="W237" s="115"/>
      <c r="X237" s="280">
        <f>+Master!G13</f>
        <v>0</v>
      </c>
      <c r="Y237" s="279"/>
      <c r="Z237" s="279"/>
      <c r="AA237" s="279"/>
      <c r="AB237" s="279"/>
      <c r="AC237" s="279"/>
      <c r="AD237" s="279"/>
      <c r="AE237" s="115"/>
      <c r="AF237" s="115"/>
      <c r="AG237" s="115"/>
      <c r="AH237" s="115"/>
      <c r="AI237" s="115"/>
      <c r="AJ237" s="115"/>
      <c r="AK237" s="79" t="s">
        <v>114</v>
      </c>
      <c r="AL237" s="115"/>
      <c r="AM237" s="115"/>
      <c r="AN237" s="281" t="str">
        <f>+V228</f>
        <v>CCCCC</v>
      </c>
      <c r="AO237" s="281"/>
      <c r="AP237" s="281"/>
      <c r="AQ237" s="281"/>
      <c r="AR237" s="281"/>
      <c r="AS237" s="281"/>
      <c r="AT237" s="281"/>
      <c r="AU237" s="281"/>
      <c r="AV237" s="281"/>
      <c r="AW237" s="281"/>
      <c r="AX237" s="281"/>
      <c r="AY237" s="281"/>
      <c r="AZ237" s="281"/>
      <c r="BA237" s="281"/>
      <c r="BB237" s="281"/>
    </row>
    <row r="238" spans="21:54" ht="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258"/>
      <c r="AP238" s="258"/>
      <c r="AQ238" s="258"/>
      <c r="AR238" s="258"/>
      <c r="AS238" s="258"/>
      <c r="AT238" s="258"/>
      <c r="AU238" s="258"/>
      <c r="AV238" s="258"/>
      <c r="AW238" s="258"/>
      <c r="AX238" s="258"/>
      <c r="AY238" s="258"/>
      <c r="AZ238" s="258"/>
      <c r="BA238" s="258"/>
      <c r="BB238" s="258"/>
    </row>
    <row r="239" spans="21:54" ht="15">
      <c r="U239" s="115"/>
      <c r="V239" s="259" t="s">
        <v>115</v>
      </c>
      <c r="W239" s="259"/>
      <c r="X239" s="259"/>
      <c r="Y239" s="259"/>
      <c r="Z239" s="259"/>
      <c r="AA239" s="259"/>
      <c r="AB239" s="259"/>
      <c r="AC239" s="259"/>
      <c r="AD239" s="259"/>
      <c r="AE239" s="259"/>
      <c r="AF239" s="259"/>
      <c r="AG239" s="259"/>
      <c r="AH239" s="259"/>
      <c r="AI239" s="259"/>
      <c r="AJ239" s="259"/>
      <c r="AK239" s="259"/>
      <c r="AL239" s="259"/>
      <c r="AM239" s="259"/>
      <c r="AN239" s="259"/>
      <c r="AO239" s="259"/>
      <c r="AP239" s="259"/>
      <c r="AQ239" s="259"/>
      <c r="AR239" s="259"/>
      <c r="AS239" s="259"/>
      <c r="AT239" s="259"/>
      <c r="AU239" s="259"/>
      <c r="AV239" s="259"/>
      <c r="AW239" s="259"/>
      <c r="AX239" s="259"/>
      <c r="AY239" s="259"/>
      <c r="AZ239" s="259"/>
      <c r="BA239" s="259"/>
      <c r="BB239" s="259"/>
    </row>
    <row r="240" spans="21:54" ht="15">
      <c r="U240" s="115"/>
      <c r="V240" s="260" t="s">
        <v>116</v>
      </c>
      <c r="W240" s="260"/>
      <c r="X240" s="260"/>
      <c r="Y240" s="260"/>
      <c r="Z240" s="260"/>
      <c r="AA240" s="260"/>
      <c r="AB240" s="260"/>
      <c r="AC240" s="260"/>
      <c r="AD240" s="260"/>
      <c r="AE240" s="260"/>
      <c r="AF240" s="260"/>
      <c r="AG240" s="260"/>
      <c r="AH240" s="260"/>
      <c r="AI240" s="260"/>
      <c r="AJ240" s="260"/>
      <c r="AK240" s="260"/>
      <c r="AL240" s="260"/>
      <c r="AM240" s="260"/>
      <c r="AN240" s="260"/>
      <c r="AO240" s="260"/>
      <c r="AP240" s="260"/>
      <c r="AQ240" s="260"/>
      <c r="AR240" s="260"/>
      <c r="AS240" s="260"/>
      <c r="AT240" s="260"/>
      <c r="AU240" s="260"/>
      <c r="AV240" s="260"/>
      <c r="AW240" s="260"/>
      <c r="AX240" s="260"/>
      <c r="AY240" s="260"/>
      <c r="AZ240" s="260"/>
      <c r="BA240" s="260"/>
      <c r="BB240" s="260"/>
    </row>
    <row r="241" spans="21:54" ht="15">
      <c r="U241" s="115"/>
      <c r="V241" s="261" t="s">
        <v>117</v>
      </c>
      <c r="W241" s="261"/>
      <c r="X241" s="261"/>
      <c r="Y241" s="261"/>
      <c r="Z241" s="261"/>
      <c r="AA241" s="261"/>
      <c r="AB241" s="261"/>
      <c r="AC241" s="261"/>
      <c r="AD241" s="261"/>
      <c r="AE241" s="261"/>
      <c r="AF241" s="261"/>
      <c r="AG241" s="261"/>
      <c r="AH241" s="261"/>
      <c r="AI241" s="261"/>
      <c r="AJ241" s="261"/>
      <c r="AK241" s="261"/>
      <c r="AL241" s="261"/>
      <c r="AM241" s="261"/>
      <c r="AN241" s="261"/>
      <c r="AO241" s="261"/>
      <c r="AP241" s="261"/>
      <c r="AQ241" s="261"/>
      <c r="AR241" s="261"/>
      <c r="AS241" s="261"/>
      <c r="AT241" s="261"/>
      <c r="AU241" s="261"/>
      <c r="AV241" s="261"/>
      <c r="AW241" s="261"/>
      <c r="AX241" s="261"/>
      <c r="AY241" s="261"/>
      <c r="AZ241" s="261"/>
      <c r="BA241" s="261"/>
      <c r="BB241" s="261"/>
    </row>
    <row r="242" spans="21:54" ht="15" customHeight="1">
      <c r="U242" s="262" t="s">
        <v>36</v>
      </c>
      <c r="V242" s="263"/>
      <c r="W242" s="266" t="s">
        <v>121</v>
      </c>
      <c r="X242" s="267"/>
      <c r="Y242" s="267"/>
      <c r="Z242" s="267"/>
      <c r="AA242" s="267"/>
      <c r="AB242" s="267"/>
      <c r="AC242" s="267"/>
      <c r="AD242" s="267"/>
      <c r="AE242" s="267"/>
      <c r="AF242" s="268"/>
      <c r="AG242" s="251" t="s">
        <v>118</v>
      </c>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row>
    <row r="243" spans="21:54" ht="15">
      <c r="U243" s="264"/>
      <c r="V243" s="265"/>
      <c r="W243" s="270" t="s">
        <v>122</v>
      </c>
      <c r="X243" s="271"/>
      <c r="Y243" s="271"/>
      <c r="Z243" s="271"/>
      <c r="AA243" s="271"/>
      <c r="AB243" s="271"/>
      <c r="AC243" s="271"/>
      <c r="AD243" s="271"/>
      <c r="AE243" s="271"/>
      <c r="AF243" s="272"/>
      <c r="AG243" s="273" t="s">
        <v>37</v>
      </c>
      <c r="AH243" s="274"/>
      <c r="AI243" s="274"/>
      <c r="AJ243" s="274"/>
      <c r="AK243" s="275"/>
      <c r="AL243" s="242" t="s">
        <v>119</v>
      </c>
      <c r="AM243" s="242"/>
      <c r="AN243" s="242"/>
      <c r="AO243" s="242"/>
      <c r="AP243" s="242"/>
      <c r="AQ243" s="242"/>
      <c r="AR243" s="242"/>
      <c r="AS243" s="242"/>
      <c r="AT243" s="242"/>
      <c r="AU243" s="242"/>
      <c r="AV243" s="242"/>
      <c r="AW243" s="242" t="s">
        <v>120</v>
      </c>
      <c r="AX243" s="242"/>
      <c r="AY243" s="242"/>
      <c r="AZ243" s="242"/>
      <c r="BA243" s="242"/>
      <c r="BB243" s="242"/>
    </row>
    <row r="244" spans="20:54" ht="15">
      <c r="T244" s="89">
        <f>+Master!J23</f>
        <v>1</v>
      </c>
      <c r="U244" s="242">
        <f>+Master!B23</f>
        <v>1</v>
      </c>
      <c r="V244" s="242"/>
      <c r="W244" s="242">
        <f>+I5</f>
        <v>0</v>
      </c>
      <c r="X244" s="242"/>
      <c r="Y244" s="242"/>
      <c r="Z244" s="242"/>
      <c r="AA244" s="242"/>
      <c r="AB244" s="242"/>
      <c r="AC244" s="242"/>
      <c r="AD244" s="242"/>
      <c r="AE244" s="242"/>
      <c r="AF244" s="242"/>
      <c r="AG244" s="243">
        <f>+Master!E23</f>
        <v>0</v>
      </c>
      <c r="AH244" s="244"/>
      <c r="AI244" s="244"/>
      <c r="AJ244" s="244"/>
      <c r="AK244" s="245"/>
      <c r="AL244" s="249">
        <f>+Master!F23</f>
        <v>0</v>
      </c>
      <c r="AM244" s="250"/>
      <c r="AN244" s="250"/>
      <c r="AO244" s="250"/>
      <c r="AP244" s="251"/>
      <c r="AQ244" s="252" t="str">
        <f>+P5</f>
        <v> </v>
      </c>
      <c r="AR244" s="253"/>
      <c r="AS244" s="253"/>
      <c r="AT244" s="253"/>
      <c r="AU244" s="253"/>
      <c r="AV244" s="254"/>
      <c r="AW244" s="246">
        <f>+Master!G23</f>
        <v>0</v>
      </c>
      <c r="AX244" s="247"/>
      <c r="AY244" s="247"/>
      <c r="AZ244" s="247"/>
      <c r="BA244" s="247"/>
      <c r="BB244" s="248"/>
    </row>
    <row r="245" spans="20:54" ht="15">
      <c r="T245" s="89">
        <f>+Master!J24</f>
        <v>1</v>
      </c>
      <c r="U245" s="242">
        <f>+Master!B24</f>
        <v>2</v>
      </c>
      <c r="V245" s="242"/>
      <c r="W245" s="242">
        <f>+I6</f>
        <v>0</v>
      </c>
      <c r="X245" s="242"/>
      <c r="Y245" s="242"/>
      <c r="Z245" s="242"/>
      <c r="AA245" s="242"/>
      <c r="AB245" s="242"/>
      <c r="AC245" s="242"/>
      <c r="AD245" s="242"/>
      <c r="AE245" s="242"/>
      <c r="AF245" s="242"/>
      <c r="AG245" s="243">
        <f>+Master!E24</f>
        <v>0</v>
      </c>
      <c r="AH245" s="244"/>
      <c r="AI245" s="244"/>
      <c r="AJ245" s="244"/>
      <c r="AK245" s="245"/>
      <c r="AL245" s="249">
        <f>+Master!F24</f>
        <v>0</v>
      </c>
      <c r="AM245" s="250"/>
      <c r="AN245" s="250"/>
      <c r="AO245" s="250"/>
      <c r="AP245" s="251"/>
      <c r="AQ245" s="252" t="str">
        <f>+P6</f>
        <v> </v>
      </c>
      <c r="AR245" s="253"/>
      <c r="AS245" s="253"/>
      <c r="AT245" s="253"/>
      <c r="AU245" s="253"/>
      <c r="AV245" s="254"/>
      <c r="AW245" s="246">
        <f>+Master!G24</f>
        <v>0</v>
      </c>
      <c r="AX245" s="247"/>
      <c r="AY245" s="247"/>
      <c r="AZ245" s="247"/>
      <c r="BA245" s="247"/>
      <c r="BB245" s="248"/>
    </row>
    <row r="246" spans="20:54" ht="15">
      <c r="T246" s="89">
        <f>+Master!J25</f>
        <v>1</v>
      </c>
      <c r="U246" s="242">
        <f>+Master!B25</f>
        <v>3</v>
      </c>
      <c r="V246" s="242"/>
      <c r="W246" s="242">
        <f aca="true" t="shared" si="9" ref="W246:W273">+I7</f>
        <v>0</v>
      </c>
      <c r="X246" s="242"/>
      <c r="Y246" s="242"/>
      <c r="Z246" s="242"/>
      <c r="AA246" s="242"/>
      <c r="AB246" s="242"/>
      <c r="AC246" s="242"/>
      <c r="AD246" s="242"/>
      <c r="AE246" s="242"/>
      <c r="AF246" s="242"/>
      <c r="AG246" s="243">
        <f>+Master!E25</f>
        <v>0</v>
      </c>
      <c r="AH246" s="244"/>
      <c r="AI246" s="244"/>
      <c r="AJ246" s="244"/>
      <c r="AK246" s="245"/>
      <c r="AL246" s="249">
        <f>+Master!F25</f>
        <v>0</v>
      </c>
      <c r="AM246" s="250"/>
      <c r="AN246" s="250"/>
      <c r="AO246" s="250"/>
      <c r="AP246" s="251"/>
      <c r="AQ246" s="252" t="str">
        <f aca="true" t="shared" si="10" ref="AQ246:AQ273">+P7</f>
        <v> </v>
      </c>
      <c r="AR246" s="253"/>
      <c r="AS246" s="253"/>
      <c r="AT246" s="253"/>
      <c r="AU246" s="253"/>
      <c r="AV246" s="254"/>
      <c r="AW246" s="246">
        <f>+Master!G25</f>
        <v>0</v>
      </c>
      <c r="AX246" s="247"/>
      <c r="AY246" s="247"/>
      <c r="AZ246" s="247"/>
      <c r="BA246" s="247"/>
      <c r="BB246" s="248"/>
    </row>
    <row r="247" spans="20:54" ht="15">
      <c r="T247" s="89">
        <f>+Master!J26</f>
        <v>1</v>
      </c>
      <c r="U247" s="242">
        <f>+Master!B26</f>
        <v>4</v>
      </c>
      <c r="V247" s="242"/>
      <c r="W247" s="242">
        <f t="shared" si="9"/>
        <v>0</v>
      </c>
      <c r="X247" s="242"/>
      <c r="Y247" s="242"/>
      <c r="Z247" s="242"/>
      <c r="AA247" s="242"/>
      <c r="AB247" s="242"/>
      <c r="AC247" s="242"/>
      <c r="AD247" s="242"/>
      <c r="AE247" s="242"/>
      <c r="AF247" s="242"/>
      <c r="AG247" s="243">
        <f>+Master!E26</f>
        <v>0</v>
      </c>
      <c r="AH247" s="244"/>
      <c r="AI247" s="244"/>
      <c r="AJ247" s="244"/>
      <c r="AK247" s="245"/>
      <c r="AL247" s="249">
        <f>+Master!F26</f>
        <v>0</v>
      </c>
      <c r="AM247" s="250"/>
      <c r="AN247" s="250"/>
      <c r="AO247" s="250"/>
      <c r="AP247" s="251"/>
      <c r="AQ247" s="252" t="str">
        <f t="shared" si="10"/>
        <v> </v>
      </c>
      <c r="AR247" s="253"/>
      <c r="AS247" s="253"/>
      <c r="AT247" s="253"/>
      <c r="AU247" s="253"/>
      <c r="AV247" s="254"/>
      <c r="AW247" s="246">
        <f>+Master!G26</f>
        <v>0</v>
      </c>
      <c r="AX247" s="247"/>
      <c r="AY247" s="247"/>
      <c r="AZ247" s="247"/>
      <c r="BA247" s="247"/>
      <c r="BB247" s="248"/>
    </row>
    <row r="248" spans="20:54" ht="15">
      <c r="T248" s="89">
        <f>+Master!J27</f>
        <v>1</v>
      </c>
      <c r="U248" s="242">
        <f>+Master!B27</f>
        <v>5</v>
      </c>
      <c r="V248" s="242"/>
      <c r="W248" s="242">
        <f t="shared" si="9"/>
        <v>0</v>
      </c>
      <c r="X248" s="242"/>
      <c r="Y248" s="242"/>
      <c r="Z248" s="242"/>
      <c r="AA248" s="242"/>
      <c r="AB248" s="242"/>
      <c r="AC248" s="242"/>
      <c r="AD248" s="242"/>
      <c r="AE248" s="242"/>
      <c r="AF248" s="242"/>
      <c r="AG248" s="243">
        <f>+Master!E27</f>
        <v>0</v>
      </c>
      <c r="AH248" s="244"/>
      <c r="AI248" s="244"/>
      <c r="AJ248" s="244"/>
      <c r="AK248" s="245"/>
      <c r="AL248" s="249">
        <f>+Master!F27</f>
        <v>0</v>
      </c>
      <c r="AM248" s="250"/>
      <c r="AN248" s="250"/>
      <c r="AO248" s="250"/>
      <c r="AP248" s="251"/>
      <c r="AQ248" s="252" t="str">
        <f t="shared" si="10"/>
        <v> </v>
      </c>
      <c r="AR248" s="253"/>
      <c r="AS248" s="253"/>
      <c r="AT248" s="253"/>
      <c r="AU248" s="253"/>
      <c r="AV248" s="254"/>
      <c r="AW248" s="246">
        <f>+Master!G27</f>
        <v>0</v>
      </c>
      <c r="AX248" s="247"/>
      <c r="AY248" s="247"/>
      <c r="AZ248" s="247"/>
      <c r="BA248" s="247"/>
      <c r="BB248" s="248"/>
    </row>
    <row r="249" spans="20:54" ht="15">
      <c r="T249" s="89">
        <f>+Master!J28</f>
        <v>1</v>
      </c>
      <c r="U249" s="242">
        <f>+Master!B28</f>
        <v>6</v>
      </c>
      <c r="V249" s="242"/>
      <c r="W249" s="242">
        <f t="shared" si="9"/>
        <v>0</v>
      </c>
      <c r="X249" s="242"/>
      <c r="Y249" s="242"/>
      <c r="Z249" s="242"/>
      <c r="AA249" s="242"/>
      <c r="AB249" s="242"/>
      <c r="AC249" s="242"/>
      <c r="AD249" s="242"/>
      <c r="AE249" s="242"/>
      <c r="AF249" s="242"/>
      <c r="AG249" s="243">
        <f>+Master!E28</f>
        <v>0</v>
      </c>
      <c r="AH249" s="244"/>
      <c r="AI249" s="244"/>
      <c r="AJ249" s="244"/>
      <c r="AK249" s="245"/>
      <c r="AL249" s="249">
        <f>+Master!F28</f>
        <v>0</v>
      </c>
      <c r="AM249" s="250"/>
      <c r="AN249" s="250"/>
      <c r="AO249" s="250"/>
      <c r="AP249" s="251"/>
      <c r="AQ249" s="252" t="str">
        <f t="shared" si="10"/>
        <v> </v>
      </c>
      <c r="AR249" s="253"/>
      <c r="AS249" s="253"/>
      <c r="AT249" s="253"/>
      <c r="AU249" s="253"/>
      <c r="AV249" s="254"/>
      <c r="AW249" s="246">
        <f>+Master!G28</f>
        <v>0</v>
      </c>
      <c r="AX249" s="247"/>
      <c r="AY249" s="247"/>
      <c r="AZ249" s="247"/>
      <c r="BA249" s="247"/>
      <c r="BB249" s="248"/>
    </row>
    <row r="250" spans="20:54" ht="15">
      <c r="T250" s="89">
        <f>+Master!J29</f>
        <v>1</v>
      </c>
      <c r="U250" s="242">
        <f>+Master!B29</f>
        <v>7</v>
      </c>
      <c r="V250" s="242"/>
      <c r="W250" s="242">
        <f t="shared" si="9"/>
        <v>0</v>
      </c>
      <c r="X250" s="242"/>
      <c r="Y250" s="242"/>
      <c r="Z250" s="242"/>
      <c r="AA250" s="242"/>
      <c r="AB250" s="242"/>
      <c r="AC250" s="242"/>
      <c r="AD250" s="242"/>
      <c r="AE250" s="242"/>
      <c r="AF250" s="242"/>
      <c r="AG250" s="243">
        <f>+Master!E29</f>
        <v>0</v>
      </c>
      <c r="AH250" s="244"/>
      <c r="AI250" s="244"/>
      <c r="AJ250" s="244"/>
      <c r="AK250" s="245"/>
      <c r="AL250" s="249">
        <f>+Master!F29</f>
        <v>0</v>
      </c>
      <c r="AM250" s="250"/>
      <c r="AN250" s="250"/>
      <c r="AO250" s="250"/>
      <c r="AP250" s="251"/>
      <c r="AQ250" s="252" t="str">
        <f t="shared" si="10"/>
        <v> </v>
      </c>
      <c r="AR250" s="253"/>
      <c r="AS250" s="253"/>
      <c r="AT250" s="253"/>
      <c r="AU250" s="253"/>
      <c r="AV250" s="254"/>
      <c r="AW250" s="246">
        <f>+Master!G29</f>
        <v>0</v>
      </c>
      <c r="AX250" s="247"/>
      <c r="AY250" s="247"/>
      <c r="AZ250" s="247"/>
      <c r="BA250" s="247"/>
      <c r="BB250" s="248"/>
    </row>
    <row r="251" spans="20:54" ht="15">
      <c r="T251" s="89">
        <f>+Master!J30</f>
        <v>1</v>
      </c>
      <c r="U251" s="242">
        <f>+Master!B30</f>
        <v>8</v>
      </c>
      <c r="V251" s="242"/>
      <c r="W251" s="242">
        <f t="shared" si="9"/>
        <v>0</v>
      </c>
      <c r="X251" s="242"/>
      <c r="Y251" s="242"/>
      <c r="Z251" s="242"/>
      <c r="AA251" s="242"/>
      <c r="AB251" s="242"/>
      <c r="AC251" s="242"/>
      <c r="AD251" s="242"/>
      <c r="AE251" s="242"/>
      <c r="AF251" s="242"/>
      <c r="AG251" s="243">
        <f>+Master!E30</f>
        <v>0</v>
      </c>
      <c r="AH251" s="244"/>
      <c r="AI251" s="244"/>
      <c r="AJ251" s="244"/>
      <c r="AK251" s="245"/>
      <c r="AL251" s="249">
        <f>+Master!F30</f>
        <v>0</v>
      </c>
      <c r="AM251" s="250"/>
      <c r="AN251" s="250"/>
      <c r="AO251" s="250"/>
      <c r="AP251" s="251"/>
      <c r="AQ251" s="252" t="str">
        <f t="shared" si="10"/>
        <v> </v>
      </c>
      <c r="AR251" s="253"/>
      <c r="AS251" s="253"/>
      <c r="AT251" s="253"/>
      <c r="AU251" s="253"/>
      <c r="AV251" s="254"/>
      <c r="AW251" s="246">
        <f>+Master!G30</f>
        <v>0</v>
      </c>
      <c r="AX251" s="247"/>
      <c r="AY251" s="247"/>
      <c r="AZ251" s="247"/>
      <c r="BA251" s="247"/>
      <c r="BB251" s="248"/>
    </row>
    <row r="252" spans="20:54" ht="15">
      <c r="T252" s="89">
        <f>+Master!J31</f>
        <v>1</v>
      </c>
      <c r="U252" s="242">
        <f>+Master!B31</f>
        <v>9</v>
      </c>
      <c r="V252" s="242"/>
      <c r="W252" s="242">
        <f t="shared" si="9"/>
        <v>0</v>
      </c>
      <c r="X252" s="242"/>
      <c r="Y252" s="242"/>
      <c r="Z252" s="242"/>
      <c r="AA252" s="242"/>
      <c r="AB252" s="242"/>
      <c r="AC252" s="242"/>
      <c r="AD252" s="242"/>
      <c r="AE252" s="242"/>
      <c r="AF252" s="242"/>
      <c r="AG252" s="243">
        <f>+Master!E31</f>
        <v>0</v>
      </c>
      <c r="AH252" s="244"/>
      <c r="AI252" s="244"/>
      <c r="AJ252" s="244"/>
      <c r="AK252" s="245"/>
      <c r="AL252" s="249">
        <f>+Master!F31</f>
        <v>0</v>
      </c>
      <c r="AM252" s="250"/>
      <c r="AN252" s="250"/>
      <c r="AO252" s="250"/>
      <c r="AP252" s="251"/>
      <c r="AQ252" s="252" t="str">
        <f t="shared" si="10"/>
        <v> </v>
      </c>
      <c r="AR252" s="253"/>
      <c r="AS252" s="253"/>
      <c r="AT252" s="253"/>
      <c r="AU252" s="253"/>
      <c r="AV252" s="254"/>
      <c r="AW252" s="246">
        <f>+Master!G31</f>
        <v>0</v>
      </c>
      <c r="AX252" s="247"/>
      <c r="AY252" s="247"/>
      <c r="AZ252" s="247"/>
      <c r="BA252" s="247"/>
      <c r="BB252" s="248"/>
    </row>
    <row r="253" spans="20:54" ht="15">
      <c r="T253" s="89">
        <f>+Master!J32</f>
        <v>1</v>
      </c>
      <c r="U253" s="242">
        <f>+Master!B32</f>
        <v>10</v>
      </c>
      <c r="V253" s="242"/>
      <c r="W253" s="242">
        <f t="shared" si="9"/>
        <v>0</v>
      </c>
      <c r="X253" s="242"/>
      <c r="Y253" s="242"/>
      <c r="Z253" s="242"/>
      <c r="AA253" s="242"/>
      <c r="AB253" s="242"/>
      <c r="AC253" s="242"/>
      <c r="AD253" s="242"/>
      <c r="AE253" s="242"/>
      <c r="AF253" s="242"/>
      <c r="AG253" s="243">
        <f>+Master!E32</f>
        <v>0</v>
      </c>
      <c r="AH253" s="244"/>
      <c r="AI253" s="244"/>
      <c r="AJ253" s="244"/>
      <c r="AK253" s="245"/>
      <c r="AL253" s="249">
        <f>+Master!F32</f>
        <v>0</v>
      </c>
      <c r="AM253" s="250"/>
      <c r="AN253" s="250"/>
      <c r="AO253" s="250"/>
      <c r="AP253" s="251"/>
      <c r="AQ253" s="252" t="str">
        <f t="shared" si="10"/>
        <v> </v>
      </c>
      <c r="AR253" s="253"/>
      <c r="AS253" s="253"/>
      <c r="AT253" s="253"/>
      <c r="AU253" s="253"/>
      <c r="AV253" s="254"/>
      <c r="AW253" s="246">
        <f>+Master!G32</f>
        <v>0</v>
      </c>
      <c r="AX253" s="247"/>
      <c r="AY253" s="247"/>
      <c r="AZ253" s="247"/>
      <c r="BA253" s="247"/>
      <c r="BB253" s="248"/>
    </row>
    <row r="254" spans="20:54" ht="15">
      <c r="T254" s="89">
        <f>+Master!J33</f>
        <v>1</v>
      </c>
      <c r="U254" s="242">
        <f>+Master!B33</f>
        <v>11</v>
      </c>
      <c r="V254" s="242"/>
      <c r="W254" s="242">
        <f t="shared" si="9"/>
        <v>0</v>
      </c>
      <c r="X254" s="242"/>
      <c r="Y254" s="242"/>
      <c r="Z254" s="242"/>
      <c r="AA254" s="242"/>
      <c r="AB254" s="242"/>
      <c r="AC254" s="242"/>
      <c r="AD254" s="242"/>
      <c r="AE254" s="242"/>
      <c r="AF254" s="242"/>
      <c r="AG254" s="243">
        <f>+Master!E33</f>
        <v>0</v>
      </c>
      <c r="AH254" s="244"/>
      <c r="AI254" s="244"/>
      <c r="AJ254" s="244"/>
      <c r="AK254" s="245"/>
      <c r="AL254" s="249">
        <f>+Master!F33</f>
        <v>0</v>
      </c>
      <c r="AM254" s="250"/>
      <c r="AN254" s="250"/>
      <c r="AO254" s="250"/>
      <c r="AP254" s="251"/>
      <c r="AQ254" s="252" t="str">
        <f t="shared" si="10"/>
        <v> </v>
      </c>
      <c r="AR254" s="253"/>
      <c r="AS254" s="253"/>
      <c r="AT254" s="253"/>
      <c r="AU254" s="253"/>
      <c r="AV254" s="254"/>
      <c r="AW254" s="246">
        <f>+Master!G33</f>
        <v>0</v>
      </c>
      <c r="AX254" s="247"/>
      <c r="AY254" s="247"/>
      <c r="AZ254" s="247"/>
      <c r="BA254" s="247"/>
      <c r="BB254" s="248"/>
    </row>
    <row r="255" spans="20:54" ht="15">
      <c r="T255" s="89">
        <f>+Master!J34</f>
        <v>1</v>
      </c>
      <c r="U255" s="242">
        <f>+Master!B34</f>
        <v>12</v>
      </c>
      <c r="V255" s="242"/>
      <c r="W255" s="242">
        <f t="shared" si="9"/>
        <v>0</v>
      </c>
      <c r="X255" s="242"/>
      <c r="Y255" s="242"/>
      <c r="Z255" s="242"/>
      <c r="AA255" s="242"/>
      <c r="AB255" s="242"/>
      <c r="AC255" s="242"/>
      <c r="AD255" s="242"/>
      <c r="AE255" s="242"/>
      <c r="AF255" s="242"/>
      <c r="AG255" s="243">
        <f>+Master!E34</f>
        <v>0</v>
      </c>
      <c r="AH255" s="244"/>
      <c r="AI255" s="244"/>
      <c r="AJ255" s="244"/>
      <c r="AK255" s="245"/>
      <c r="AL255" s="249">
        <f>+Master!F34</f>
        <v>0</v>
      </c>
      <c r="AM255" s="250"/>
      <c r="AN255" s="250"/>
      <c r="AO255" s="250"/>
      <c r="AP255" s="251"/>
      <c r="AQ255" s="252" t="str">
        <f t="shared" si="10"/>
        <v> </v>
      </c>
      <c r="AR255" s="253"/>
      <c r="AS255" s="253"/>
      <c r="AT255" s="253"/>
      <c r="AU255" s="253"/>
      <c r="AV255" s="254"/>
      <c r="AW255" s="246">
        <f>+Master!G34</f>
        <v>0</v>
      </c>
      <c r="AX255" s="247"/>
      <c r="AY255" s="247"/>
      <c r="AZ255" s="247"/>
      <c r="BA255" s="247"/>
      <c r="BB255" s="248"/>
    </row>
    <row r="256" spans="20:54" ht="15">
      <c r="T256" s="89">
        <f>+Master!J35</f>
        <v>1</v>
      </c>
      <c r="U256" s="242">
        <f>+Master!B35</f>
        <v>13</v>
      </c>
      <c r="V256" s="242"/>
      <c r="W256" s="242">
        <f t="shared" si="9"/>
        <v>0</v>
      </c>
      <c r="X256" s="242"/>
      <c r="Y256" s="242"/>
      <c r="Z256" s="242"/>
      <c r="AA256" s="242"/>
      <c r="AB256" s="242"/>
      <c r="AC256" s="242"/>
      <c r="AD256" s="242"/>
      <c r="AE256" s="242"/>
      <c r="AF256" s="242"/>
      <c r="AG256" s="243">
        <f>+Master!E35</f>
        <v>0</v>
      </c>
      <c r="AH256" s="244"/>
      <c r="AI256" s="244"/>
      <c r="AJ256" s="244"/>
      <c r="AK256" s="245"/>
      <c r="AL256" s="249">
        <f>+Master!F35</f>
        <v>0</v>
      </c>
      <c r="AM256" s="250"/>
      <c r="AN256" s="250"/>
      <c r="AO256" s="250"/>
      <c r="AP256" s="251"/>
      <c r="AQ256" s="252" t="str">
        <f t="shared" si="10"/>
        <v> </v>
      </c>
      <c r="AR256" s="253"/>
      <c r="AS256" s="253"/>
      <c r="AT256" s="253"/>
      <c r="AU256" s="253"/>
      <c r="AV256" s="254"/>
      <c r="AW256" s="246">
        <f>+Master!G35</f>
        <v>0</v>
      </c>
      <c r="AX256" s="247"/>
      <c r="AY256" s="247"/>
      <c r="AZ256" s="247"/>
      <c r="BA256" s="247"/>
      <c r="BB256" s="248"/>
    </row>
    <row r="257" spans="20:54" ht="15">
      <c r="T257" s="89">
        <f>+Master!J36</f>
        <v>1</v>
      </c>
      <c r="U257" s="242">
        <f>+Master!B36</f>
        <v>14</v>
      </c>
      <c r="V257" s="242"/>
      <c r="W257" s="242">
        <f t="shared" si="9"/>
        <v>0</v>
      </c>
      <c r="X257" s="242"/>
      <c r="Y257" s="242"/>
      <c r="Z257" s="242"/>
      <c r="AA257" s="242"/>
      <c r="AB257" s="242"/>
      <c r="AC257" s="242"/>
      <c r="AD257" s="242"/>
      <c r="AE257" s="242"/>
      <c r="AF257" s="242"/>
      <c r="AG257" s="243">
        <f>+Master!E36</f>
        <v>0</v>
      </c>
      <c r="AH257" s="244"/>
      <c r="AI257" s="244"/>
      <c r="AJ257" s="244"/>
      <c r="AK257" s="245"/>
      <c r="AL257" s="249">
        <f>+Master!F36</f>
        <v>0</v>
      </c>
      <c r="AM257" s="250"/>
      <c r="AN257" s="250"/>
      <c r="AO257" s="250"/>
      <c r="AP257" s="251"/>
      <c r="AQ257" s="252" t="str">
        <f t="shared" si="10"/>
        <v> </v>
      </c>
      <c r="AR257" s="253"/>
      <c r="AS257" s="253"/>
      <c r="AT257" s="253"/>
      <c r="AU257" s="253"/>
      <c r="AV257" s="254"/>
      <c r="AW257" s="246">
        <f>+Master!G36</f>
        <v>0</v>
      </c>
      <c r="AX257" s="247"/>
      <c r="AY257" s="247"/>
      <c r="AZ257" s="247"/>
      <c r="BA257" s="247"/>
      <c r="BB257" s="248"/>
    </row>
    <row r="258" spans="20:54" ht="15">
      <c r="T258" s="89">
        <f>+Master!J37</f>
        <v>1</v>
      </c>
      <c r="U258" s="242">
        <f>+Master!B37</f>
        <v>15</v>
      </c>
      <c r="V258" s="242"/>
      <c r="W258" s="242">
        <f t="shared" si="9"/>
        <v>0</v>
      </c>
      <c r="X258" s="242"/>
      <c r="Y258" s="242"/>
      <c r="Z258" s="242"/>
      <c r="AA258" s="242"/>
      <c r="AB258" s="242"/>
      <c r="AC258" s="242"/>
      <c r="AD258" s="242"/>
      <c r="AE258" s="242"/>
      <c r="AF258" s="242"/>
      <c r="AG258" s="243">
        <f>+Master!E37</f>
        <v>0</v>
      </c>
      <c r="AH258" s="244"/>
      <c r="AI258" s="244"/>
      <c r="AJ258" s="244"/>
      <c r="AK258" s="245"/>
      <c r="AL258" s="249" t="str">
        <f>+Master!F37</f>
        <v> </v>
      </c>
      <c r="AM258" s="250"/>
      <c r="AN258" s="250"/>
      <c r="AO258" s="250"/>
      <c r="AP258" s="251"/>
      <c r="AQ258" s="252">
        <f t="shared" si="10"/>
        <v>0</v>
      </c>
      <c r="AR258" s="253"/>
      <c r="AS258" s="253"/>
      <c r="AT258" s="253"/>
      <c r="AU258" s="253"/>
      <c r="AV258" s="254"/>
      <c r="AW258" s="246">
        <f>+Master!G37</f>
        <v>0</v>
      </c>
      <c r="AX258" s="247"/>
      <c r="AY258" s="247"/>
      <c r="AZ258" s="247"/>
      <c r="BA258" s="247"/>
      <c r="BB258" s="248"/>
    </row>
    <row r="259" spans="20:54" ht="15">
      <c r="T259" s="89">
        <f>+Master!J38</f>
        <v>1</v>
      </c>
      <c r="U259" s="242">
        <f>+Master!B38</f>
        <v>16</v>
      </c>
      <c r="V259" s="242"/>
      <c r="W259" s="242">
        <f t="shared" si="9"/>
        <v>0</v>
      </c>
      <c r="X259" s="242"/>
      <c r="Y259" s="242"/>
      <c r="Z259" s="242"/>
      <c r="AA259" s="242"/>
      <c r="AB259" s="242"/>
      <c r="AC259" s="242"/>
      <c r="AD259" s="242"/>
      <c r="AE259" s="242"/>
      <c r="AF259" s="242"/>
      <c r="AG259" s="243">
        <f>+Master!E38</f>
        <v>0</v>
      </c>
      <c r="AH259" s="244"/>
      <c r="AI259" s="244"/>
      <c r="AJ259" s="244"/>
      <c r="AK259" s="245"/>
      <c r="AL259" s="249" t="str">
        <f>+Master!F38</f>
        <v> </v>
      </c>
      <c r="AM259" s="250"/>
      <c r="AN259" s="250"/>
      <c r="AO259" s="250"/>
      <c r="AP259" s="251"/>
      <c r="AQ259" s="252" t="str">
        <f t="shared" si="10"/>
        <v> </v>
      </c>
      <c r="AR259" s="253"/>
      <c r="AS259" s="253"/>
      <c r="AT259" s="253"/>
      <c r="AU259" s="253"/>
      <c r="AV259" s="254"/>
      <c r="AW259" s="246">
        <f>+Master!G38</f>
        <v>0</v>
      </c>
      <c r="AX259" s="247"/>
      <c r="AY259" s="247"/>
      <c r="AZ259" s="247"/>
      <c r="BA259" s="247"/>
      <c r="BB259" s="248"/>
    </row>
    <row r="260" spans="20:54" ht="15">
      <c r="T260" s="89">
        <f>+Master!J39</f>
        <v>1</v>
      </c>
      <c r="U260" s="242">
        <f>+Master!B39</f>
        <v>17</v>
      </c>
      <c r="V260" s="242"/>
      <c r="W260" s="242">
        <f t="shared" si="9"/>
        <v>0</v>
      </c>
      <c r="X260" s="242"/>
      <c r="Y260" s="242"/>
      <c r="Z260" s="242"/>
      <c r="AA260" s="242"/>
      <c r="AB260" s="242"/>
      <c r="AC260" s="242"/>
      <c r="AD260" s="242"/>
      <c r="AE260" s="242"/>
      <c r="AF260" s="242"/>
      <c r="AG260" s="243">
        <f>+Master!E39</f>
        <v>0</v>
      </c>
      <c r="AH260" s="244"/>
      <c r="AI260" s="244"/>
      <c r="AJ260" s="244"/>
      <c r="AK260" s="245"/>
      <c r="AL260" s="249" t="str">
        <f>+Master!F39</f>
        <v> </v>
      </c>
      <c r="AM260" s="250"/>
      <c r="AN260" s="250"/>
      <c r="AO260" s="250"/>
      <c r="AP260" s="251"/>
      <c r="AQ260" s="252" t="str">
        <f t="shared" si="10"/>
        <v> </v>
      </c>
      <c r="AR260" s="253"/>
      <c r="AS260" s="253"/>
      <c r="AT260" s="253"/>
      <c r="AU260" s="253"/>
      <c r="AV260" s="254"/>
      <c r="AW260" s="246">
        <f>+Master!G39</f>
        <v>0</v>
      </c>
      <c r="AX260" s="247"/>
      <c r="AY260" s="247"/>
      <c r="AZ260" s="247"/>
      <c r="BA260" s="247"/>
      <c r="BB260" s="248"/>
    </row>
    <row r="261" spans="20:54" ht="15">
      <c r="T261" s="89">
        <f>+Master!J40</f>
        <v>1</v>
      </c>
      <c r="U261" s="242">
        <f>+Master!B40</f>
        <v>18</v>
      </c>
      <c r="V261" s="242"/>
      <c r="W261" s="242">
        <f t="shared" si="9"/>
        <v>0</v>
      </c>
      <c r="X261" s="242"/>
      <c r="Y261" s="242"/>
      <c r="Z261" s="242"/>
      <c r="AA261" s="242"/>
      <c r="AB261" s="242"/>
      <c r="AC261" s="242"/>
      <c r="AD261" s="242"/>
      <c r="AE261" s="242"/>
      <c r="AF261" s="242"/>
      <c r="AG261" s="243">
        <f>+Master!E40</f>
        <v>0</v>
      </c>
      <c r="AH261" s="244"/>
      <c r="AI261" s="244"/>
      <c r="AJ261" s="244"/>
      <c r="AK261" s="245"/>
      <c r="AL261" s="249" t="str">
        <f>+Master!F40</f>
        <v> </v>
      </c>
      <c r="AM261" s="250"/>
      <c r="AN261" s="250"/>
      <c r="AO261" s="250"/>
      <c r="AP261" s="251"/>
      <c r="AQ261" s="252" t="str">
        <f t="shared" si="10"/>
        <v> </v>
      </c>
      <c r="AR261" s="253"/>
      <c r="AS261" s="253"/>
      <c r="AT261" s="253"/>
      <c r="AU261" s="253"/>
      <c r="AV261" s="254"/>
      <c r="AW261" s="246">
        <f>+Master!G40</f>
        <v>0</v>
      </c>
      <c r="AX261" s="247"/>
      <c r="AY261" s="247"/>
      <c r="AZ261" s="247"/>
      <c r="BA261" s="247"/>
      <c r="BB261" s="248"/>
    </row>
    <row r="262" spans="20:54" ht="15">
      <c r="T262" s="89">
        <f>+Master!J41</f>
        <v>1</v>
      </c>
      <c r="U262" s="242">
        <f>+Master!B41</f>
        <v>19</v>
      </c>
      <c r="V262" s="242"/>
      <c r="W262" s="242">
        <f t="shared" si="9"/>
        <v>0</v>
      </c>
      <c r="X262" s="242"/>
      <c r="Y262" s="242"/>
      <c r="Z262" s="242"/>
      <c r="AA262" s="242"/>
      <c r="AB262" s="242"/>
      <c r="AC262" s="242"/>
      <c r="AD262" s="242"/>
      <c r="AE262" s="242"/>
      <c r="AF262" s="242"/>
      <c r="AG262" s="243">
        <f>+Master!E41</f>
        <v>0</v>
      </c>
      <c r="AH262" s="244"/>
      <c r="AI262" s="244"/>
      <c r="AJ262" s="244"/>
      <c r="AK262" s="245"/>
      <c r="AL262" s="249" t="str">
        <f>+Master!F41</f>
        <v> </v>
      </c>
      <c r="AM262" s="250"/>
      <c r="AN262" s="250"/>
      <c r="AO262" s="250"/>
      <c r="AP262" s="251"/>
      <c r="AQ262" s="252" t="str">
        <f t="shared" si="10"/>
        <v> </v>
      </c>
      <c r="AR262" s="253"/>
      <c r="AS262" s="253"/>
      <c r="AT262" s="253"/>
      <c r="AU262" s="253"/>
      <c r="AV262" s="254"/>
      <c r="AW262" s="246">
        <f>+Master!G41</f>
        <v>0</v>
      </c>
      <c r="AX262" s="247"/>
      <c r="AY262" s="247"/>
      <c r="AZ262" s="247"/>
      <c r="BA262" s="247"/>
      <c r="BB262" s="248"/>
    </row>
    <row r="263" spans="20:54" ht="15">
      <c r="T263" s="89">
        <f>+Master!J42</f>
        <v>1</v>
      </c>
      <c r="U263" s="242">
        <f>+Master!B42</f>
        <v>20</v>
      </c>
      <c r="V263" s="242"/>
      <c r="W263" s="242">
        <f t="shared" si="9"/>
        <v>0</v>
      </c>
      <c r="X263" s="242"/>
      <c r="Y263" s="242"/>
      <c r="Z263" s="242"/>
      <c r="AA263" s="242"/>
      <c r="AB263" s="242"/>
      <c r="AC263" s="242"/>
      <c r="AD263" s="242"/>
      <c r="AE263" s="242"/>
      <c r="AF263" s="242"/>
      <c r="AG263" s="243">
        <f>+Master!E42</f>
        <v>0</v>
      </c>
      <c r="AH263" s="244"/>
      <c r="AI263" s="244"/>
      <c r="AJ263" s="244"/>
      <c r="AK263" s="245"/>
      <c r="AL263" s="249" t="str">
        <f>+Master!F42</f>
        <v> </v>
      </c>
      <c r="AM263" s="250"/>
      <c r="AN263" s="250"/>
      <c r="AO263" s="250"/>
      <c r="AP263" s="251"/>
      <c r="AQ263" s="252" t="str">
        <f t="shared" si="10"/>
        <v> </v>
      </c>
      <c r="AR263" s="253"/>
      <c r="AS263" s="253"/>
      <c r="AT263" s="253"/>
      <c r="AU263" s="253"/>
      <c r="AV263" s="254"/>
      <c r="AW263" s="246">
        <f>+Master!G42</f>
        <v>0</v>
      </c>
      <c r="AX263" s="247"/>
      <c r="AY263" s="247"/>
      <c r="AZ263" s="247"/>
      <c r="BA263" s="247"/>
      <c r="BB263" s="248"/>
    </row>
    <row r="264" spans="20:54" ht="15">
      <c r="T264" s="89">
        <f>+Master!J43</f>
        <v>1</v>
      </c>
      <c r="U264" s="242">
        <f>+Master!B43</f>
        <v>21</v>
      </c>
      <c r="V264" s="242"/>
      <c r="W264" s="242">
        <f t="shared" si="9"/>
        <v>0</v>
      </c>
      <c r="X264" s="242"/>
      <c r="Y264" s="242"/>
      <c r="Z264" s="242"/>
      <c r="AA264" s="242"/>
      <c r="AB264" s="242"/>
      <c r="AC264" s="242"/>
      <c r="AD264" s="242"/>
      <c r="AE264" s="242"/>
      <c r="AF264" s="242"/>
      <c r="AG264" s="243">
        <f>+Master!E43</f>
        <v>0</v>
      </c>
      <c r="AH264" s="244"/>
      <c r="AI264" s="244"/>
      <c r="AJ264" s="244"/>
      <c r="AK264" s="245"/>
      <c r="AL264" s="249" t="str">
        <f>+Master!F43</f>
        <v> </v>
      </c>
      <c r="AM264" s="250"/>
      <c r="AN264" s="250"/>
      <c r="AO264" s="250"/>
      <c r="AP264" s="251"/>
      <c r="AQ264" s="252" t="str">
        <f t="shared" si="10"/>
        <v> </v>
      </c>
      <c r="AR264" s="253"/>
      <c r="AS264" s="253"/>
      <c r="AT264" s="253"/>
      <c r="AU264" s="253"/>
      <c r="AV264" s="254"/>
      <c r="AW264" s="246">
        <f>+Master!G43</f>
        <v>0</v>
      </c>
      <c r="AX264" s="247"/>
      <c r="AY264" s="247"/>
      <c r="AZ264" s="247"/>
      <c r="BA264" s="247"/>
      <c r="BB264" s="248"/>
    </row>
    <row r="265" spans="20:54" ht="15">
      <c r="T265" s="89">
        <f>+Master!J44</f>
        <v>1</v>
      </c>
      <c r="U265" s="242">
        <f>+Master!B44</f>
        <v>22</v>
      </c>
      <c r="V265" s="242"/>
      <c r="W265" s="242">
        <f t="shared" si="9"/>
        <v>0</v>
      </c>
      <c r="X265" s="242"/>
      <c r="Y265" s="242"/>
      <c r="Z265" s="242"/>
      <c r="AA265" s="242"/>
      <c r="AB265" s="242"/>
      <c r="AC265" s="242"/>
      <c r="AD265" s="242"/>
      <c r="AE265" s="242"/>
      <c r="AF265" s="242"/>
      <c r="AG265" s="243">
        <f>+Master!E44</f>
        <v>0</v>
      </c>
      <c r="AH265" s="244"/>
      <c r="AI265" s="244"/>
      <c r="AJ265" s="244"/>
      <c r="AK265" s="245"/>
      <c r="AL265" s="249" t="str">
        <f>+Master!F44</f>
        <v> </v>
      </c>
      <c r="AM265" s="250"/>
      <c r="AN265" s="250"/>
      <c r="AO265" s="250"/>
      <c r="AP265" s="251"/>
      <c r="AQ265" s="252" t="str">
        <f t="shared" si="10"/>
        <v> </v>
      </c>
      <c r="AR265" s="253"/>
      <c r="AS265" s="253"/>
      <c r="AT265" s="253"/>
      <c r="AU265" s="253"/>
      <c r="AV265" s="254"/>
      <c r="AW265" s="246">
        <f>+Master!G44</f>
        <v>0</v>
      </c>
      <c r="AX265" s="247"/>
      <c r="AY265" s="247"/>
      <c r="AZ265" s="247"/>
      <c r="BA265" s="247"/>
      <c r="BB265" s="248"/>
    </row>
    <row r="266" spans="20:54" ht="15">
      <c r="T266" s="89">
        <f>+Master!J45</f>
        <v>1</v>
      </c>
      <c r="U266" s="242">
        <f>+Master!B45</f>
        <v>23</v>
      </c>
      <c r="V266" s="242"/>
      <c r="W266" s="242">
        <f t="shared" si="9"/>
        <v>0</v>
      </c>
      <c r="X266" s="242"/>
      <c r="Y266" s="242"/>
      <c r="Z266" s="242"/>
      <c r="AA266" s="242"/>
      <c r="AB266" s="242"/>
      <c r="AC266" s="242"/>
      <c r="AD266" s="242"/>
      <c r="AE266" s="242"/>
      <c r="AF266" s="242"/>
      <c r="AG266" s="243">
        <f>+Master!E45</f>
        <v>0</v>
      </c>
      <c r="AH266" s="244"/>
      <c r="AI266" s="244"/>
      <c r="AJ266" s="244"/>
      <c r="AK266" s="245"/>
      <c r="AL266" s="249" t="str">
        <f>+Master!F45</f>
        <v> </v>
      </c>
      <c r="AM266" s="250"/>
      <c r="AN266" s="250"/>
      <c r="AO266" s="250"/>
      <c r="AP266" s="251"/>
      <c r="AQ266" s="252" t="str">
        <f t="shared" si="10"/>
        <v> </v>
      </c>
      <c r="AR266" s="253"/>
      <c r="AS266" s="253"/>
      <c r="AT266" s="253"/>
      <c r="AU266" s="253"/>
      <c r="AV266" s="254"/>
      <c r="AW266" s="246">
        <f>+Master!G45</f>
        <v>0</v>
      </c>
      <c r="AX266" s="247"/>
      <c r="AY266" s="247"/>
      <c r="AZ266" s="247"/>
      <c r="BA266" s="247"/>
      <c r="BB266" s="248"/>
    </row>
    <row r="267" spans="20:54" ht="15">
      <c r="T267" s="89">
        <f>+Master!J46</f>
        <v>1</v>
      </c>
      <c r="U267" s="242">
        <f>+Master!B46</f>
        <v>24</v>
      </c>
      <c r="V267" s="242"/>
      <c r="W267" s="242">
        <f t="shared" si="9"/>
        <v>0</v>
      </c>
      <c r="X267" s="242"/>
      <c r="Y267" s="242"/>
      <c r="Z267" s="242"/>
      <c r="AA267" s="242"/>
      <c r="AB267" s="242"/>
      <c r="AC267" s="242"/>
      <c r="AD267" s="242"/>
      <c r="AE267" s="242"/>
      <c r="AF267" s="242"/>
      <c r="AG267" s="243">
        <f>+Master!E46</f>
        <v>0</v>
      </c>
      <c r="AH267" s="244"/>
      <c r="AI267" s="244"/>
      <c r="AJ267" s="244"/>
      <c r="AK267" s="245"/>
      <c r="AL267" s="249" t="str">
        <f>+Master!F46</f>
        <v> </v>
      </c>
      <c r="AM267" s="250"/>
      <c r="AN267" s="250"/>
      <c r="AO267" s="250"/>
      <c r="AP267" s="251"/>
      <c r="AQ267" s="252" t="str">
        <f t="shared" si="10"/>
        <v> </v>
      </c>
      <c r="AR267" s="253"/>
      <c r="AS267" s="253"/>
      <c r="AT267" s="253"/>
      <c r="AU267" s="253"/>
      <c r="AV267" s="254"/>
      <c r="AW267" s="246">
        <f>+Master!G46</f>
        <v>0</v>
      </c>
      <c r="AX267" s="247"/>
      <c r="AY267" s="247"/>
      <c r="AZ267" s="247"/>
      <c r="BA267" s="247"/>
      <c r="BB267" s="248"/>
    </row>
    <row r="268" spans="20:54" ht="15">
      <c r="T268" s="89">
        <f>+Master!J47</f>
        <v>1</v>
      </c>
      <c r="U268" s="242">
        <f>+Master!B47</f>
        <v>25</v>
      </c>
      <c r="V268" s="242"/>
      <c r="W268" s="242">
        <f t="shared" si="9"/>
        <v>0</v>
      </c>
      <c r="X268" s="242"/>
      <c r="Y268" s="242"/>
      <c r="Z268" s="242"/>
      <c r="AA268" s="242"/>
      <c r="AB268" s="242"/>
      <c r="AC268" s="242"/>
      <c r="AD268" s="242"/>
      <c r="AE268" s="242"/>
      <c r="AF268" s="242"/>
      <c r="AG268" s="243">
        <f>+Master!E47</f>
        <v>0</v>
      </c>
      <c r="AH268" s="244"/>
      <c r="AI268" s="244"/>
      <c r="AJ268" s="244"/>
      <c r="AK268" s="245"/>
      <c r="AL268" s="249" t="str">
        <f>+Master!F47</f>
        <v> </v>
      </c>
      <c r="AM268" s="250"/>
      <c r="AN268" s="250"/>
      <c r="AO268" s="250"/>
      <c r="AP268" s="251"/>
      <c r="AQ268" s="252" t="str">
        <f t="shared" si="10"/>
        <v> </v>
      </c>
      <c r="AR268" s="253"/>
      <c r="AS268" s="253"/>
      <c r="AT268" s="253"/>
      <c r="AU268" s="253"/>
      <c r="AV268" s="254"/>
      <c r="AW268" s="246">
        <f>+Master!G47</f>
        <v>0</v>
      </c>
      <c r="AX268" s="247"/>
      <c r="AY268" s="247"/>
      <c r="AZ268" s="247"/>
      <c r="BA268" s="247"/>
      <c r="BB268" s="248"/>
    </row>
    <row r="269" spans="20:54" ht="15">
      <c r="T269" s="89">
        <f>+Master!J48</f>
        <v>1</v>
      </c>
      <c r="U269" s="242">
        <f>+Master!B48</f>
        <v>26</v>
      </c>
      <c r="V269" s="242"/>
      <c r="W269" s="242">
        <f t="shared" si="9"/>
        <v>0</v>
      </c>
      <c r="X269" s="242"/>
      <c r="Y269" s="242"/>
      <c r="Z269" s="242"/>
      <c r="AA269" s="242"/>
      <c r="AB269" s="242"/>
      <c r="AC269" s="242"/>
      <c r="AD269" s="242"/>
      <c r="AE269" s="242"/>
      <c r="AF269" s="242"/>
      <c r="AG269" s="243">
        <f>+Master!E48</f>
        <v>0</v>
      </c>
      <c r="AH269" s="244"/>
      <c r="AI269" s="244"/>
      <c r="AJ269" s="244"/>
      <c r="AK269" s="245"/>
      <c r="AL269" s="249" t="str">
        <f>+Master!F48</f>
        <v> </v>
      </c>
      <c r="AM269" s="250"/>
      <c r="AN269" s="250"/>
      <c r="AO269" s="250"/>
      <c r="AP269" s="251"/>
      <c r="AQ269" s="252" t="str">
        <f t="shared" si="10"/>
        <v> </v>
      </c>
      <c r="AR269" s="253"/>
      <c r="AS269" s="253"/>
      <c r="AT269" s="253"/>
      <c r="AU269" s="253"/>
      <c r="AV269" s="254"/>
      <c r="AW269" s="246">
        <f>+Master!G48</f>
        <v>0</v>
      </c>
      <c r="AX269" s="247"/>
      <c r="AY269" s="247"/>
      <c r="AZ269" s="247"/>
      <c r="BA269" s="247"/>
      <c r="BB269" s="248"/>
    </row>
    <row r="270" spans="20:54" ht="15">
      <c r="T270" s="89">
        <f>+Master!J49</f>
        <v>1</v>
      </c>
      <c r="U270" s="242">
        <f>+Master!B49</f>
        <v>27</v>
      </c>
      <c r="V270" s="242"/>
      <c r="W270" s="242">
        <f t="shared" si="9"/>
        <v>0</v>
      </c>
      <c r="X270" s="242"/>
      <c r="Y270" s="242"/>
      <c r="Z270" s="242"/>
      <c r="AA270" s="242"/>
      <c r="AB270" s="242"/>
      <c r="AC270" s="242"/>
      <c r="AD270" s="242"/>
      <c r="AE270" s="242"/>
      <c r="AF270" s="242"/>
      <c r="AG270" s="243">
        <f>+Master!E49</f>
        <v>0</v>
      </c>
      <c r="AH270" s="244"/>
      <c r="AI270" s="244"/>
      <c r="AJ270" s="244"/>
      <c r="AK270" s="245"/>
      <c r="AL270" s="249" t="str">
        <f>+Master!F49</f>
        <v> </v>
      </c>
      <c r="AM270" s="250"/>
      <c r="AN270" s="250"/>
      <c r="AO270" s="250"/>
      <c r="AP270" s="251"/>
      <c r="AQ270" s="252" t="str">
        <f t="shared" si="10"/>
        <v> </v>
      </c>
      <c r="AR270" s="253"/>
      <c r="AS270" s="253"/>
      <c r="AT270" s="253"/>
      <c r="AU270" s="253"/>
      <c r="AV270" s="254"/>
      <c r="AW270" s="246">
        <f>+Master!G49</f>
        <v>0</v>
      </c>
      <c r="AX270" s="247"/>
      <c r="AY270" s="247"/>
      <c r="AZ270" s="247"/>
      <c r="BA270" s="247"/>
      <c r="BB270" s="248"/>
    </row>
    <row r="271" spans="20:54" ht="15">
      <c r="T271" s="89">
        <f>+Master!J50</f>
        <v>1</v>
      </c>
      <c r="U271" s="242">
        <f>+Master!B50</f>
        <v>28</v>
      </c>
      <c r="V271" s="242"/>
      <c r="W271" s="242">
        <f t="shared" si="9"/>
        <v>0</v>
      </c>
      <c r="X271" s="242"/>
      <c r="Y271" s="242"/>
      <c r="Z271" s="242"/>
      <c r="AA271" s="242"/>
      <c r="AB271" s="242"/>
      <c r="AC271" s="242"/>
      <c r="AD271" s="242"/>
      <c r="AE271" s="242"/>
      <c r="AF271" s="242"/>
      <c r="AG271" s="243">
        <f>+Master!E50</f>
        <v>0</v>
      </c>
      <c r="AH271" s="244"/>
      <c r="AI271" s="244"/>
      <c r="AJ271" s="244"/>
      <c r="AK271" s="245"/>
      <c r="AL271" s="249" t="str">
        <f>+Master!F50</f>
        <v> </v>
      </c>
      <c r="AM271" s="250"/>
      <c r="AN271" s="250"/>
      <c r="AO271" s="250"/>
      <c r="AP271" s="251"/>
      <c r="AQ271" s="252" t="str">
        <f t="shared" si="10"/>
        <v> </v>
      </c>
      <c r="AR271" s="253"/>
      <c r="AS271" s="253"/>
      <c r="AT271" s="253"/>
      <c r="AU271" s="253"/>
      <c r="AV271" s="254"/>
      <c r="AW271" s="246">
        <f>+Master!G50</f>
        <v>0</v>
      </c>
      <c r="AX271" s="247"/>
      <c r="AY271" s="247"/>
      <c r="AZ271" s="247"/>
      <c r="BA271" s="247"/>
      <c r="BB271" s="248"/>
    </row>
    <row r="272" spans="20:54" ht="15">
      <c r="T272" s="89">
        <f>+Master!J51</f>
        <v>1</v>
      </c>
      <c r="U272" s="242">
        <f>+Master!B51</f>
        <v>29</v>
      </c>
      <c r="V272" s="242"/>
      <c r="W272" s="242">
        <f t="shared" si="9"/>
        <v>0</v>
      </c>
      <c r="X272" s="242"/>
      <c r="Y272" s="242"/>
      <c r="Z272" s="242"/>
      <c r="AA272" s="242"/>
      <c r="AB272" s="242"/>
      <c r="AC272" s="242"/>
      <c r="AD272" s="242"/>
      <c r="AE272" s="242"/>
      <c r="AF272" s="242"/>
      <c r="AG272" s="243">
        <f>+Master!E51</f>
        <v>0</v>
      </c>
      <c r="AH272" s="244"/>
      <c r="AI272" s="244"/>
      <c r="AJ272" s="244"/>
      <c r="AK272" s="245"/>
      <c r="AL272" s="249" t="str">
        <f>+Master!F51</f>
        <v> </v>
      </c>
      <c r="AM272" s="250"/>
      <c r="AN272" s="250"/>
      <c r="AO272" s="250"/>
      <c r="AP272" s="251"/>
      <c r="AQ272" s="252" t="str">
        <f t="shared" si="10"/>
        <v> </v>
      </c>
      <c r="AR272" s="253"/>
      <c r="AS272" s="253"/>
      <c r="AT272" s="253"/>
      <c r="AU272" s="253"/>
      <c r="AV272" s="254"/>
      <c r="AW272" s="246">
        <f>+Master!G51</f>
        <v>0</v>
      </c>
      <c r="AX272" s="247"/>
      <c r="AY272" s="247"/>
      <c r="AZ272" s="247"/>
      <c r="BA272" s="247"/>
      <c r="BB272" s="248"/>
    </row>
    <row r="273" spans="20:54" ht="15">
      <c r="T273" s="89">
        <f>+Master!J52</f>
        <v>1</v>
      </c>
      <c r="U273" s="242">
        <f>+Master!B52</f>
        <v>30</v>
      </c>
      <c r="V273" s="242"/>
      <c r="W273" s="242">
        <f t="shared" si="9"/>
        <v>0</v>
      </c>
      <c r="X273" s="242"/>
      <c r="Y273" s="242"/>
      <c r="Z273" s="242"/>
      <c r="AA273" s="242"/>
      <c r="AB273" s="242"/>
      <c r="AC273" s="242"/>
      <c r="AD273" s="242"/>
      <c r="AE273" s="242"/>
      <c r="AF273" s="242"/>
      <c r="AG273" s="243">
        <f>+Master!E52</f>
        <v>0</v>
      </c>
      <c r="AH273" s="244"/>
      <c r="AI273" s="244"/>
      <c r="AJ273" s="244"/>
      <c r="AK273" s="245"/>
      <c r="AL273" s="249" t="str">
        <f>+Master!F52</f>
        <v> </v>
      </c>
      <c r="AM273" s="250"/>
      <c r="AN273" s="250"/>
      <c r="AO273" s="250"/>
      <c r="AP273" s="251"/>
      <c r="AQ273" s="252" t="str">
        <f t="shared" si="10"/>
        <v> </v>
      </c>
      <c r="AR273" s="253"/>
      <c r="AS273" s="253"/>
      <c r="AT273" s="253"/>
      <c r="AU273" s="253"/>
      <c r="AV273" s="254"/>
      <c r="AW273" s="246">
        <f>+Master!G52</f>
        <v>0</v>
      </c>
      <c r="AX273" s="247"/>
      <c r="AY273" s="247"/>
      <c r="AZ273" s="247"/>
      <c r="BA273" s="247"/>
      <c r="BB273" s="248"/>
    </row>
    <row r="274" spans="21:54" ht="15">
      <c r="U274" s="242" t="s">
        <v>16</v>
      </c>
      <c r="V274" s="242"/>
      <c r="W274" s="332">
        <f>SUM(W244:AF273)</f>
        <v>0</v>
      </c>
      <c r="X274" s="332"/>
      <c r="Y274" s="332"/>
      <c r="Z274" s="332"/>
      <c r="AA274" s="332"/>
      <c r="AB274" s="332"/>
      <c r="AC274" s="332"/>
      <c r="AD274" s="332"/>
      <c r="AE274" s="332"/>
      <c r="AF274" s="332"/>
      <c r="AG274" s="243"/>
      <c r="AH274" s="244"/>
      <c r="AI274" s="244"/>
      <c r="AJ274" s="244"/>
      <c r="AK274" s="245"/>
      <c r="AL274" s="249"/>
      <c r="AM274" s="250"/>
      <c r="AN274" s="250"/>
      <c r="AO274" s="250"/>
      <c r="AP274" s="250"/>
      <c r="AQ274" s="404"/>
      <c r="AR274" s="250"/>
      <c r="AS274" s="250"/>
      <c r="AT274" s="250"/>
      <c r="AU274" s="250"/>
      <c r="AV274" s="251"/>
      <c r="AW274" s="246"/>
      <c r="AX274" s="247"/>
      <c r="AY274" s="247"/>
      <c r="AZ274" s="247"/>
      <c r="BA274" s="247"/>
      <c r="BB274" s="248"/>
    </row>
    <row r="275" spans="21:54" ht="15">
      <c r="U275" s="120" t="str">
        <f>+'Sheet Index'!A21</f>
        <v>*** Suri's  Taxmaster fy1112- 1.0-25.11.11***</v>
      </c>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15"/>
      <c r="AR275" s="115"/>
      <c r="AS275" s="115"/>
      <c r="AT275" s="115"/>
      <c r="AU275" s="115"/>
      <c r="AV275" s="115"/>
      <c r="AW275" s="115"/>
      <c r="AX275" s="115"/>
      <c r="AY275" s="115"/>
      <c r="AZ275" s="115"/>
      <c r="BA275" s="115"/>
      <c r="BB275" s="115"/>
    </row>
    <row r="276" spans="21:54" ht="15">
      <c r="U276" s="115" t="str">
        <f>+Instructions!B1</f>
        <v>Downloaded from AllBankingSolutions.com</v>
      </c>
      <c r="V276" s="115"/>
      <c r="W276" s="115"/>
      <c r="X276" s="115"/>
      <c r="Y276" s="115"/>
      <c r="Z276" s="115"/>
      <c r="AA276" s="115"/>
      <c r="AB276" s="115"/>
      <c r="AC276" s="115"/>
      <c r="AD276" s="115"/>
      <c r="AE276" s="115"/>
      <c r="AF276" s="115"/>
      <c r="AG276" s="115"/>
      <c r="AH276" s="115"/>
      <c r="AI276" s="115"/>
      <c r="AJ276" s="115"/>
      <c r="AK276" s="115"/>
      <c r="AL276" s="115"/>
      <c r="AM276" s="115"/>
      <c r="AN276" s="115"/>
      <c r="AO276" s="115"/>
      <c r="AP276" s="115"/>
      <c r="AQ276" s="115"/>
      <c r="AR276" s="115"/>
      <c r="AS276" s="115"/>
      <c r="AT276" s="115"/>
      <c r="AU276" s="115"/>
      <c r="AV276" s="115"/>
      <c r="AW276" s="115"/>
      <c r="AX276" s="115"/>
      <c r="AY276" s="115"/>
      <c r="AZ276" s="115"/>
      <c r="BA276" s="115"/>
      <c r="BB276" s="115"/>
    </row>
    <row r="277" spans="21:54" ht="15">
      <c r="U277" s="78" t="s">
        <v>111</v>
      </c>
      <c r="V277" s="115"/>
      <c r="W277" s="115"/>
      <c r="X277" s="279" t="str">
        <f>+X235</f>
        <v>FFFFF</v>
      </c>
      <c r="Y277" s="279"/>
      <c r="Z277" s="279"/>
      <c r="AA277" s="279"/>
      <c r="AB277" s="279"/>
      <c r="AC277" s="279"/>
      <c r="AD277" s="279"/>
      <c r="AE277" s="115"/>
      <c r="AF277" s="115"/>
      <c r="AG277" s="115"/>
      <c r="AH277" s="115"/>
      <c r="AI277" s="115"/>
      <c r="AJ277" s="115"/>
      <c r="AK277" s="119"/>
      <c r="AL277" s="119"/>
      <c r="AM277" s="119"/>
      <c r="AN277" s="119"/>
      <c r="AO277" s="119"/>
      <c r="AP277" s="119"/>
      <c r="AQ277" s="119"/>
      <c r="AR277" s="119"/>
      <c r="AS277" s="119"/>
      <c r="AT277" s="119"/>
      <c r="AU277" s="119"/>
      <c r="AV277" s="119"/>
      <c r="AW277" s="119"/>
      <c r="AX277" s="119"/>
      <c r="AY277" s="119"/>
      <c r="AZ277" s="119"/>
      <c r="BA277" s="119"/>
      <c r="BB277" s="119"/>
    </row>
    <row r="278" spans="21:54" ht="15">
      <c r="U278" s="115"/>
      <c r="V278" s="115"/>
      <c r="W278" s="115"/>
      <c r="X278" s="115"/>
      <c r="Y278" s="115"/>
      <c r="Z278" s="115"/>
      <c r="AA278" s="115"/>
      <c r="AB278" s="115"/>
      <c r="AC278" s="115"/>
      <c r="AD278" s="115"/>
      <c r="AE278" s="115"/>
      <c r="AF278" s="115"/>
      <c r="AG278" s="115"/>
      <c r="AH278" s="115"/>
      <c r="AI278" s="115"/>
      <c r="AJ278" s="399" t="s">
        <v>112</v>
      </c>
      <c r="AK278" s="400"/>
      <c r="AL278" s="400"/>
      <c r="AM278" s="400"/>
      <c r="AN278" s="400"/>
      <c r="AO278" s="400"/>
      <c r="AP278" s="400"/>
      <c r="AQ278" s="400"/>
      <c r="AR278" s="400"/>
      <c r="AS278" s="400"/>
      <c r="AT278" s="400"/>
      <c r="AU278" s="400"/>
      <c r="AV278" s="400"/>
      <c r="AW278" s="400"/>
      <c r="AX278" s="400"/>
      <c r="AY278" s="400"/>
      <c r="AZ278" s="400"/>
      <c r="BA278" s="400"/>
      <c r="BB278" s="400"/>
    </row>
    <row r="279" spans="21:54" ht="15">
      <c r="U279" s="78" t="s">
        <v>113</v>
      </c>
      <c r="V279" s="115"/>
      <c r="W279" s="115"/>
      <c r="X279" s="405">
        <f>+X237</f>
        <v>0</v>
      </c>
      <c r="Y279" s="405"/>
      <c r="Z279" s="405"/>
      <c r="AA279" s="405"/>
      <c r="AB279" s="405"/>
      <c r="AC279" s="405"/>
      <c r="AD279" s="405"/>
      <c r="AE279" s="115"/>
      <c r="AF279" s="115"/>
      <c r="AG279" s="115"/>
      <c r="AH279" s="115"/>
      <c r="AI279" s="115"/>
      <c r="AJ279" s="115"/>
      <c r="AK279" s="79" t="s">
        <v>114</v>
      </c>
      <c r="AL279" s="115"/>
      <c r="AM279" s="115"/>
      <c r="AN279" s="281" t="str">
        <f>+AN237</f>
        <v>CCCCC</v>
      </c>
      <c r="AO279" s="281"/>
      <c r="AP279" s="281"/>
      <c r="AQ279" s="281"/>
      <c r="AR279" s="281"/>
      <c r="AS279" s="281"/>
      <c r="AT279" s="281"/>
      <c r="AU279" s="281"/>
      <c r="AV279" s="281"/>
      <c r="AW279" s="281"/>
      <c r="AX279" s="281"/>
      <c r="AY279" s="281"/>
      <c r="AZ279" s="281"/>
      <c r="BA279" s="281"/>
      <c r="BB279" s="281"/>
    </row>
    <row r="280" spans="21:54" ht="15">
      <c r="U280" s="115"/>
      <c r="V280" s="115"/>
      <c r="W280" s="115"/>
      <c r="X280" s="115"/>
      <c r="Y280" s="115"/>
      <c r="Z280" s="115"/>
      <c r="AA280" s="115"/>
      <c r="AB280" s="115"/>
      <c r="AC280" s="115"/>
      <c r="AD280" s="115"/>
      <c r="AE280" s="115"/>
      <c r="AF280" s="115"/>
      <c r="AG280" s="115"/>
      <c r="AH280" s="115"/>
      <c r="AI280" s="115"/>
      <c r="AJ280" s="115"/>
      <c r="AK280" s="115"/>
      <c r="AL280" s="115"/>
      <c r="AM280" s="115"/>
      <c r="AN280" s="115"/>
      <c r="AO280" s="115"/>
      <c r="AP280" s="115"/>
      <c r="AQ280" s="115"/>
      <c r="AR280" s="115"/>
      <c r="AS280" s="115"/>
      <c r="AT280" s="115"/>
      <c r="AU280" s="115"/>
      <c r="AV280" s="115"/>
      <c r="AW280" s="115"/>
      <c r="AX280" s="115"/>
      <c r="AY280" s="115"/>
      <c r="AZ280" s="115"/>
      <c r="BA280" s="115"/>
      <c r="BB280" s="115"/>
    </row>
    <row r="281" spans="21:54" ht="15">
      <c r="U281" s="115"/>
      <c r="V281" s="115"/>
      <c r="W281" s="115"/>
      <c r="X281" s="115"/>
      <c r="Y281" s="115"/>
      <c r="Z281" s="115"/>
      <c r="AA281" s="115"/>
      <c r="AB281" s="115"/>
      <c r="AC281" s="115"/>
      <c r="AD281" s="115"/>
      <c r="AE281" s="115"/>
      <c r="AF281" s="115"/>
      <c r="AG281" s="115"/>
      <c r="AH281" s="115"/>
      <c r="AI281" s="115"/>
      <c r="AJ281" s="115"/>
      <c r="AK281" s="115"/>
      <c r="AL281" s="115"/>
      <c r="AM281" s="115"/>
      <c r="AN281" s="115"/>
      <c r="AO281" s="115"/>
      <c r="AP281" s="115"/>
      <c r="AQ281" s="115"/>
      <c r="AR281" s="115"/>
      <c r="AS281" s="115"/>
      <c r="AT281" s="115"/>
      <c r="AU281" s="115"/>
      <c r="AV281" s="115"/>
      <c r="AW281" s="115"/>
      <c r="AX281" s="115"/>
      <c r="AY281" s="115"/>
      <c r="AZ281" s="115"/>
      <c r="BA281" s="115"/>
      <c r="BB281" s="115"/>
    </row>
    <row r="282" spans="21:54" ht="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c r="AR282" s="115"/>
      <c r="AS282" s="115"/>
      <c r="AT282" s="115"/>
      <c r="AU282" s="115"/>
      <c r="AV282" s="115"/>
      <c r="AW282" s="115"/>
      <c r="AX282" s="115"/>
      <c r="AY282" s="115"/>
      <c r="AZ282" s="115"/>
      <c r="BA282" s="115"/>
      <c r="BB282" s="115"/>
    </row>
    <row r="283" spans="21:54" ht="15">
      <c r="U283" s="115"/>
      <c r="V283" s="115"/>
      <c r="W283" s="115"/>
      <c r="X283" s="115"/>
      <c r="Y283" s="115"/>
      <c r="Z283" s="115"/>
      <c r="AA283" s="115"/>
      <c r="AB283" s="115"/>
      <c r="AC283" s="115"/>
      <c r="AD283" s="115"/>
      <c r="AE283" s="115"/>
      <c r="AF283" s="115"/>
      <c r="AG283" s="115"/>
      <c r="AH283" s="115"/>
      <c r="AI283" s="115"/>
      <c r="AJ283" s="115"/>
      <c r="AK283" s="115"/>
      <c r="AL283" s="115"/>
      <c r="AM283" s="115"/>
      <c r="AN283" s="115"/>
      <c r="AO283" s="115"/>
      <c r="AP283" s="115"/>
      <c r="AQ283" s="115"/>
      <c r="AR283" s="115"/>
      <c r="AS283" s="115"/>
      <c r="AT283" s="115"/>
      <c r="AU283" s="115"/>
      <c r="AV283" s="115"/>
      <c r="AW283" s="115"/>
      <c r="AX283" s="115"/>
      <c r="AY283" s="115"/>
      <c r="AZ283" s="115"/>
      <c r="BA283" s="115"/>
      <c r="BB283" s="115"/>
    </row>
    <row r="284" spans="21:54" ht="15">
      <c r="U284" s="115"/>
      <c r="V284" s="115"/>
      <c r="W284" s="115"/>
      <c r="X284" s="115"/>
      <c r="Y284" s="115"/>
      <c r="Z284" s="115"/>
      <c r="AA284" s="115"/>
      <c r="AB284" s="115"/>
      <c r="AC284" s="115"/>
      <c r="AD284" s="115"/>
      <c r="AE284" s="115"/>
      <c r="AF284" s="115"/>
      <c r="AG284" s="115"/>
      <c r="AH284" s="115"/>
      <c r="AI284" s="115"/>
      <c r="AJ284" s="115"/>
      <c r="AK284" s="115"/>
      <c r="AL284" s="115"/>
      <c r="AM284" s="115"/>
      <c r="AN284" s="115"/>
      <c r="AO284" s="115"/>
      <c r="AP284" s="115"/>
      <c r="AQ284" s="115"/>
      <c r="AR284" s="115"/>
      <c r="AS284" s="115"/>
      <c r="AT284" s="115"/>
      <c r="AU284" s="115"/>
      <c r="AV284" s="115"/>
      <c r="AW284" s="115"/>
      <c r="AX284" s="115"/>
      <c r="AY284" s="115"/>
      <c r="AZ284" s="115"/>
      <c r="BA284" s="115"/>
      <c r="BB284" s="115"/>
    </row>
    <row r="285" spans="21:54" ht="15">
      <c r="U285" s="115"/>
      <c r="V285" s="115"/>
      <c r="W285" s="115"/>
      <c r="X285" s="115"/>
      <c r="Y285" s="115"/>
      <c r="Z285" s="115"/>
      <c r="AA285" s="115"/>
      <c r="AB285" s="115"/>
      <c r="AC285" s="115"/>
      <c r="AD285" s="115"/>
      <c r="AE285" s="115"/>
      <c r="AF285" s="115"/>
      <c r="AG285" s="115"/>
      <c r="AH285" s="115"/>
      <c r="AI285" s="115"/>
      <c r="AJ285" s="115"/>
      <c r="AK285" s="115"/>
      <c r="AL285" s="115"/>
      <c r="AM285" s="115"/>
      <c r="AN285" s="115"/>
      <c r="AO285" s="115"/>
      <c r="AP285" s="115"/>
      <c r="AQ285" s="115"/>
      <c r="AR285" s="115"/>
      <c r="AS285" s="115"/>
      <c r="AT285" s="115"/>
      <c r="AU285" s="115"/>
      <c r="AV285" s="115"/>
      <c r="AW285" s="115"/>
      <c r="AX285" s="115"/>
      <c r="AY285" s="115"/>
      <c r="AZ285" s="115"/>
      <c r="BA285" s="115"/>
      <c r="BB285" s="115"/>
    </row>
    <row r="286" spans="21:54" ht="15">
      <c r="U286" s="115"/>
      <c r="V286" s="115"/>
      <c r="W286" s="115"/>
      <c r="X286" s="115"/>
      <c r="Y286" s="115"/>
      <c r="Z286" s="115"/>
      <c r="AA286" s="115"/>
      <c r="AB286" s="115"/>
      <c r="AC286" s="115"/>
      <c r="AD286" s="115"/>
      <c r="AE286" s="115"/>
      <c r="AF286" s="115"/>
      <c r="AG286" s="115"/>
      <c r="AH286" s="115"/>
      <c r="AI286" s="115"/>
      <c r="AJ286" s="115"/>
      <c r="AK286" s="115"/>
      <c r="AL286" s="115"/>
      <c r="AM286" s="115"/>
      <c r="AN286" s="115"/>
      <c r="AO286" s="115"/>
      <c r="AP286" s="115"/>
      <c r="AQ286" s="115"/>
      <c r="AR286" s="115"/>
      <c r="AS286" s="115"/>
      <c r="AT286" s="115"/>
      <c r="AU286" s="115"/>
      <c r="AV286" s="115"/>
      <c r="AW286" s="115"/>
      <c r="AX286" s="115"/>
      <c r="AY286" s="115"/>
      <c r="AZ286" s="115"/>
      <c r="BA286" s="115"/>
      <c r="BB286" s="115"/>
    </row>
    <row r="287" spans="21:54" ht="15">
      <c r="U287" s="115"/>
      <c r="V287" s="115"/>
      <c r="W287" s="115"/>
      <c r="X287" s="115"/>
      <c r="Y287" s="115"/>
      <c r="Z287" s="115"/>
      <c r="AA287" s="115"/>
      <c r="AB287" s="115"/>
      <c r="AC287" s="115"/>
      <c r="AD287" s="115"/>
      <c r="AE287" s="115"/>
      <c r="AF287" s="115"/>
      <c r="AG287" s="115"/>
      <c r="AH287" s="115"/>
      <c r="AI287" s="115"/>
      <c r="AJ287" s="115"/>
      <c r="AK287" s="115"/>
      <c r="AL287" s="115"/>
      <c r="AM287" s="115"/>
      <c r="AN287" s="115"/>
      <c r="AO287" s="115"/>
      <c r="AP287" s="115"/>
      <c r="AQ287" s="115"/>
      <c r="AR287" s="115"/>
      <c r="AS287" s="115"/>
      <c r="AT287" s="115"/>
      <c r="AU287" s="115"/>
      <c r="AV287" s="115"/>
      <c r="AW287" s="115"/>
      <c r="AX287" s="115"/>
      <c r="AY287" s="115"/>
      <c r="AZ287" s="115"/>
      <c r="BA287" s="115"/>
      <c r="BB287" s="115"/>
    </row>
  </sheetData>
  <sheetProtection password="D3B0" sheet="1" objects="1" scenarios="1" selectLockedCells="1" selectUnlockedCells="1"/>
  <mergeCells count="680">
    <mergeCell ref="G41:I41"/>
    <mergeCell ref="AL271:AP271"/>
    <mergeCell ref="AQ271:AV271"/>
    <mergeCell ref="AL272:AP272"/>
    <mergeCell ref="AQ272:AV272"/>
    <mergeCell ref="AL264:AP264"/>
    <mergeCell ref="AQ264:AV264"/>
    <mergeCell ref="AL265:AP265"/>
    <mergeCell ref="AQ266:AV266"/>
    <mergeCell ref="AL260:AP260"/>
    <mergeCell ref="AL273:AP273"/>
    <mergeCell ref="AQ273:AV273"/>
    <mergeCell ref="AL268:AP268"/>
    <mergeCell ref="AQ268:AV268"/>
    <mergeCell ref="AL269:AP269"/>
    <mergeCell ref="AQ269:AV269"/>
    <mergeCell ref="AL270:AP270"/>
    <mergeCell ref="AQ270:AV270"/>
    <mergeCell ref="AQ260:AV260"/>
    <mergeCell ref="AL261:AP261"/>
    <mergeCell ref="AQ261:AV261"/>
    <mergeCell ref="AL262:AP262"/>
    <mergeCell ref="AQ262:AV262"/>
    <mergeCell ref="AL256:AP256"/>
    <mergeCell ref="AQ256:AV256"/>
    <mergeCell ref="AL257:AP257"/>
    <mergeCell ref="AQ257:AV257"/>
    <mergeCell ref="AL258:AP258"/>
    <mergeCell ref="AQ258:AV258"/>
    <mergeCell ref="AL252:AP252"/>
    <mergeCell ref="AQ252:AV252"/>
    <mergeCell ref="AL253:AP253"/>
    <mergeCell ref="AQ253:AV253"/>
    <mergeCell ref="AL254:AP254"/>
    <mergeCell ref="AQ254:AV254"/>
    <mergeCell ref="AL255:AP255"/>
    <mergeCell ref="AQ255:AV255"/>
    <mergeCell ref="AL248:AP248"/>
    <mergeCell ref="AQ248:AV248"/>
    <mergeCell ref="AL249:AP249"/>
    <mergeCell ref="AQ249:AV249"/>
    <mergeCell ref="AL250:AP250"/>
    <mergeCell ref="AQ250:AV250"/>
    <mergeCell ref="X279:AD279"/>
    <mergeCell ref="AN279:BB279"/>
    <mergeCell ref="AL244:AP244"/>
    <mergeCell ref="AQ244:AV244"/>
    <mergeCell ref="AL245:AP245"/>
    <mergeCell ref="AQ245:AV245"/>
    <mergeCell ref="AL246:AP246"/>
    <mergeCell ref="AJ278:BB278"/>
    <mergeCell ref="AG272:AK272"/>
    <mergeCell ref="AW272:BB272"/>
    <mergeCell ref="U274:V274"/>
    <mergeCell ref="W274:AF274"/>
    <mergeCell ref="AG274:AK274"/>
    <mergeCell ref="AW274:BB274"/>
    <mergeCell ref="X277:AD277"/>
    <mergeCell ref="AL274:AP274"/>
    <mergeCell ref="AQ274:AV274"/>
    <mergeCell ref="U273:V273"/>
    <mergeCell ref="W273:AF273"/>
    <mergeCell ref="AG273:AK273"/>
    <mergeCell ref="AW273:BB273"/>
    <mergeCell ref="U271:V271"/>
    <mergeCell ref="W271:AF271"/>
    <mergeCell ref="AG271:AK271"/>
    <mergeCell ref="AW271:BB271"/>
    <mergeCell ref="U272:V272"/>
    <mergeCell ref="W272:AF272"/>
    <mergeCell ref="U269:V269"/>
    <mergeCell ref="W269:AF269"/>
    <mergeCell ref="AG269:AK269"/>
    <mergeCell ref="AW269:BB269"/>
    <mergeCell ref="U270:V270"/>
    <mergeCell ref="W270:AF270"/>
    <mergeCell ref="AG270:AK270"/>
    <mergeCell ref="AW270:BB270"/>
    <mergeCell ref="U267:V267"/>
    <mergeCell ref="W267:AF267"/>
    <mergeCell ref="AG267:AK267"/>
    <mergeCell ref="AW267:BB267"/>
    <mergeCell ref="U268:V268"/>
    <mergeCell ref="W268:AF268"/>
    <mergeCell ref="AG268:AK268"/>
    <mergeCell ref="AW268:BB268"/>
    <mergeCell ref="AL267:AP267"/>
    <mergeCell ref="AQ267:AV267"/>
    <mergeCell ref="U265:V265"/>
    <mergeCell ref="W265:AF265"/>
    <mergeCell ref="AG265:AK265"/>
    <mergeCell ref="AW265:BB265"/>
    <mergeCell ref="U266:V266"/>
    <mergeCell ref="W266:AF266"/>
    <mergeCell ref="AG266:AK266"/>
    <mergeCell ref="AW266:BB266"/>
    <mergeCell ref="AQ265:AV265"/>
    <mergeCell ref="AL266:AP266"/>
    <mergeCell ref="U210:AN210"/>
    <mergeCell ref="AJ236:BB236"/>
    <mergeCell ref="A41:D41"/>
    <mergeCell ref="A44:D44"/>
    <mergeCell ref="A64:D64"/>
    <mergeCell ref="A42:D42"/>
    <mergeCell ref="G45:I45"/>
    <mergeCell ref="G43:I43"/>
    <mergeCell ref="G42:I42"/>
    <mergeCell ref="G44:I44"/>
    <mergeCell ref="AC194:AG194"/>
    <mergeCell ref="G40:I40"/>
    <mergeCell ref="A46:D46"/>
    <mergeCell ref="A47:D47"/>
    <mergeCell ref="A45:D45"/>
    <mergeCell ref="B2:D2"/>
    <mergeCell ref="A38:D38"/>
    <mergeCell ref="A39:D39"/>
    <mergeCell ref="A43:D43"/>
    <mergeCell ref="G47:I47"/>
    <mergeCell ref="G2:H2"/>
    <mergeCell ref="A1:D1"/>
    <mergeCell ref="G1:H1"/>
    <mergeCell ref="A40:D40"/>
    <mergeCell ref="A36:D36"/>
    <mergeCell ref="G36:I36"/>
    <mergeCell ref="G37:I37"/>
    <mergeCell ref="A37:D37"/>
    <mergeCell ref="G39:I39"/>
    <mergeCell ref="G38:I38"/>
    <mergeCell ref="A49:D49"/>
    <mergeCell ref="A50:D50"/>
    <mergeCell ref="A62:D62"/>
    <mergeCell ref="A51:D51"/>
    <mergeCell ref="A59:D59"/>
    <mergeCell ref="A60:D60"/>
    <mergeCell ref="AV209:AW209"/>
    <mergeCell ref="AX209:BB209"/>
    <mergeCell ref="W211:AG211"/>
    <mergeCell ref="U209:AG209"/>
    <mergeCell ref="AH209:AI209"/>
    <mergeCell ref="AX210:BB210"/>
    <mergeCell ref="AH211:AI211"/>
    <mergeCell ref="AJ211:AN211"/>
    <mergeCell ref="AO211:AP211"/>
    <mergeCell ref="AQ211:AU211"/>
    <mergeCell ref="U154:AK154"/>
    <mergeCell ref="AL154:BB154"/>
    <mergeCell ref="U155:AC155"/>
    <mergeCell ref="U158:X159"/>
    <mergeCell ref="Y159:AK159"/>
    <mergeCell ref="B3:D3"/>
    <mergeCell ref="A58:D58"/>
    <mergeCell ref="A63:D63"/>
    <mergeCell ref="A66:D66"/>
    <mergeCell ref="A61:D61"/>
    <mergeCell ref="A65:D65"/>
    <mergeCell ref="U150:BB150"/>
    <mergeCell ref="U151:BB151"/>
    <mergeCell ref="U152:AK152"/>
    <mergeCell ref="AL152:BB152"/>
    <mergeCell ref="U153:AK153"/>
    <mergeCell ref="AL153:BB153"/>
    <mergeCell ref="A67:D67"/>
    <mergeCell ref="AD155:AK155"/>
    <mergeCell ref="AL155:BB155"/>
    <mergeCell ref="U156:AC156"/>
    <mergeCell ref="AD156:AK156"/>
    <mergeCell ref="AL156:BB156"/>
    <mergeCell ref="U157:AK157"/>
    <mergeCell ref="AL157:AT158"/>
    <mergeCell ref="AU157:BB158"/>
    <mergeCell ref="Y158:AK158"/>
    <mergeCell ref="AL159:AT160"/>
    <mergeCell ref="AU159:AX159"/>
    <mergeCell ref="AY159:BB159"/>
    <mergeCell ref="U160:V160"/>
    <mergeCell ref="W160:AC160"/>
    <mergeCell ref="AD160:AG160"/>
    <mergeCell ref="AH160:AK160"/>
    <mergeCell ref="AU160:AX160"/>
    <mergeCell ref="AY160:BB160"/>
    <mergeCell ref="U161:BB161"/>
    <mergeCell ref="U162:Y162"/>
    <mergeCell ref="Z162:AK162"/>
    <mergeCell ref="AL162:AS162"/>
    <mergeCell ref="AT162:BB162"/>
    <mergeCell ref="U163:Y163"/>
    <mergeCell ref="AL163:AS163"/>
    <mergeCell ref="AT163:BB163"/>
    <mergeCell ref="Z163:AK163"/>
    <mergeCell ref="U164:Y164"/>
    <mergeCell ref="Z164:AK164"/>
    <mergeCell ref="AL164:AS164"/>
    <mergeCell ref="AT164:BB164"/>
    <mergeCell ref="U165:Y165"/>
    <mergeCell ref="Z165:AK165"/>
    <mergeCell ref="AL165:AS165"/>
    <mergeCell ref="AT165:BB165"/>
    <mergeCell ref="U166:Y166"/>
    <mergeCell ref="Z166:AK166"/>
    <mergeCell ref="AL166:AS166"/>
    <mergeCell ref="AT166:BB166"/>
    <mergeCell ref="U167:BB167"/>
    <mergeCell ref="U168:AG168"/>
    <mergeCell ref="U169:AG170"/>
    <mergeCell ref="AH169:AI170"/>
    <mergeCell ref="AJ169:AN170"/>
    <mergeCell ref="AO169:AP169"/>
    <mergeCell ref="AQ169:AU169"/>
    <mergeCell ref="AV169:AW169"/>
    <mergeCell ref="AX169:BB169"/>
    <mergeCell ref="AO170:AP170"/>
    <mergeCell ref="AQ170:AU170"/>
    <mergeCell ref="AV170:AW170"/>
    <mergeCell ref="AX170:BB170"/>
    <mergeCell ref="U171:AG172"/>
    <mergeCell ref="AH171:AI172"/>
    <mergeCell ref="AJ171:AN172"/>
    <mergeCell ref="AO171:AP171"/>
    <mergeCell ref="AQ171:AU171"/>
    <mergeCell ref="AV171:AW171"/>
    <mergeCell ref="AX171:BB171"/>
    <mergeCell ref="AO172:AP172"/>
    <mergeCell ref="AQ172:AU172"/>
    <mergeCell ref="AV172:AW172"/>
    <mergeCell ref="AX172:BB172"/>
    <mergeCell ref="AQ175:AU175"/>
    <mergeCell ref="AV175:AW175"/>
    <mergeCell ref="AX175:BB175"/>
    <mergeCell ref="U173:AG175"/>
    <mergeCell ref="AH173:AI175"/>
    <mergeCell ref="AJ173:AN175"/>
    <mergeCell ref="AO173:AP173"/>
    <mergeCell ref="AQ173:AU173"/>
    <mergeCell ref="AV173:AW173"/>
    <mergeCell ref="AJ176:AN176"/>
    <mergeCell ref="AO176:AP176"/>
    <mergeCell ref="AQ176:AU176"/>
    <mergeCell ref="AV176:AW176"/>
    <mergeCell ref="AX173:BB173"/>
    <mergeCell ref="AO174:AP174"/>
    <mergeCell ref="AQ174:AU174"/>
    <mergeCell ref="AV174:AW174"/>
    <mergeCell ref="AX174:BB174"/>
    <mergeCell ref="AO175:AP175"/>
    <mergeCell ref="AX176:BB176"/>
    <mergeCell ref="U176:AG176"/>
    <mergeCell ref="AH176:AI176"/>
    <mergeCell ref="U177:AG178"/>
    <mergeCell ref="AH177:AI178"/>
    <mergeCell ref="AJ177:AN178"/>
    <mergeCell ref="AO177:AP177"/>
    <mergeCell ref="AQ177:AU177"/>
    <mergeCell ref="AV177:AW177"/>
    <mergeCell ref="AX177:BB177"/>
    <mergeCell ref="AO178:AP178"/>
    <mergeCell ref="AQ178:AU178"/>
    <mergeCell ref="AV178:AW178"/>
    <mergeCell ref="AX178:BB178"/>
    <mergeCell ref="U179:AA179"/>
    <mergeCell ref="AB179:AG179"/>
    <mergeCell ref="AH179:AI179"/>
    <mergeCell ref="AJ179:AN179"/>
    <mergeCell ref="AO179:AP179"/>
    <mergeCell ref="AQ179:AU179"/>
    <mergeCell ref="AV179:AW179"/>
    <mergeCell ref="AX179:BB179"/>
    <mergeCell ref="U180:AA180"/>
    <mergeCell ref="AB180:AG180"/>
    <mergeCell ref="AH180:AI180"/>
    <mergeCell ref="AJ180:AN180"/>
    <mergeCell ref="AO180:AP180"/>
    <mergeCell ref="AQ180:AU180"/>
    <mergeCell ref="AV180:AW180"/>
    <mergeCell ref="AX180:BB180"/>
    <mergeCell ref="U181:AA181"/>
    <mergeCell ref="AB181:AG181"/>
    <mergeCell ref="AH181:AI181"/>
    <mergeCell ref="AJ181:AN181"/>
    <mergeCell ref="AO181:AP181"/>
    <mergeCell ref="AQ181:AU181"/>
    <mergeCell ref="AV181:AW181"/>
    <mergeCell ref="AX181:BB181"/>
    <mergeCell ref="U182:AA182"/>
    <mergeCell ref="AB182:AG182"/>
    <mergeCell ref="AH182:AI182"/>
    <mergeCell ref="AJ182:AN182"/>
    <mergeCell ref="AO182:AP182"/>
    <mergeCell ref="AQ182:AU182"/>
    <mergeCell ref="AV182:AW182"/>
    <mergeCell ref="AX182:BB182"/>
    <mergeCell ref="U183:AA183"/>
    <mergeCell ref="AB183:AG183"/>
    <mergeCell ref="AH183:AI183"/>
    <mergeCell ref="AJ183:AN183"/>
    <mergeCell ref="AO183:AP183"/>
    <mergeCell ref="AQ183:AU183"/>
    <mergeCell ref="AV183:AW183"/>
    <mergeCell ref="AX183:BB183"/>
    <mergeCell ref="AV185:AW185"/>
    <mergeCell ref="AX185:BB185"/>
    <mergeCell ref="U184:AG184"/>
    <mergeCell ref="AH184:AI184"/>
    <mergeCell ref="AJ184:AN184"/>
    <mergeCell ref="AO184:AP184"/>
    <mergeCell ref="AQ184:AU184"/>
    <mergeCell ref="AV184:AW184"/>
    <mergeCell ref="AJ186:AN186"/>
    <mergeCell ref="AO186:AP186"/>
    <mergeCell ref="AQ186:AU186"/>
    <mergeCell ref="AV186:AW186"/>
    <mergeCell ref="AX184:BB184"/>
    <mergeCell ref="U185:AG185"/>
    <mergeCell ref="AH185:AI185"/>
    <mergeCell ref="AJ185:AN185"/>
    <mergeCell ref="AO185:AP185"/>
    <mergeCell ref="AQ185:AU185"/>
    <mergeCell ref="AX186:BB186"/>
    <mergeCell ref="U187:AG187"/>
    <mergeCell ref="AH187:AI187"/>
    <mergeCell ref="AJ187:AN187"/>
    <mergeCell ref="AO187:AP187"/>
    <mergeCell ref="AQ187:AU187"/>
    <mergeCell ref="AV187:AW187"/>
    <mergeCell ref="AX187:BB187"/>
    <mergeCell ref="U186:AG186"/>
    <mergeCell ref="AH186:AI186"/>
    <mergeCell ref="U188:AG188"/>
    <mergeCell ref="AH188:AI188"/>
    <mergeCell ref="AJ188:AN188"/>
    <mergeCell ref="AO188:AP188"/>
    <mergeCell ref="AQ188:AU188"/>
    <mergeCell ref="AV188:AW188"/>
    <mergeCell ref="AX188:BB188"/>
    <mergeCell ref="U189:AG190"/>
    <mergeCell ref="AH189:AI189"/>
    <mergeCell ref="AJ189:AN189"/>
    <mergeCell ref="AO189:AP189"/>
    <mergeCell ref="AQ189:AU189"/>
    <mergeCell ref="AV189:AW190"/>
    <mergeCell ref="AX189:BB190"/>
    <mergeCell ref="AH190:AI190"/>
    <mergeCell ref="AJ190:AN190"/>
    <mergeCell ref="AO190:AP190"/>
    <mergeCell ref="AQ190:AU190"/>
    <mergeCell ref="U191:AG192"/>
    <mergeCell ref="AH191:AI191"/>
    <mergeCell ref="AJ191:AN191"/>
    <mergeCell ref="AO191:AP191"/>
    <mergeCell ref="AQ191:AU191"/>
    <mergeCell ref="AV191:AW191"/>
    <mergeCell ref="AX191:BB191"/>
    <mergeCell ref="AH192:AI192"/>
    <mergeCell ref="AJ192:AN192"/>
    <mergeCell ref="AO192:AP192"/>
    <mergeCell ref="AQ192:AU192"/>
    <mergeCell ref="AV192:AW192"/>
    <mergeCell ref="AX192:BB192"/>
    <mergeCell ref="U193:AA193"/>
    <mergeCell ref="AH193:AI193"/>
    <mergeCell ref="AJ193:AN193"/>
    <mergeCell ref="AO193:AP193"/>
    <mergeCell ref="AQ193:AU193"/>
    <mergeCell ref="AV193:AW193"/>
    <mergeCell ref="AC193:AG193"/>
    <mergeCell ref="AX193:BB193"/>
    <mergeCell ref="AX194:BB194"/>
    <mergeCell ref="U195:AG195"/>
    <mergeCell ref="AH195:AI195"/>
    <mergeCell ref="AJ195:AN195"/>
    <mergeCell ref="AO195:AP195"/>
    <mergeCell ref="AQ195:AU195"/>
    <mergeCell ref="AV195:AW195"/>
    <mergeCell ref="AX195:BB195"/>
    <mergeCell ref="U194:AA194"/>
    <mergeCell ref="AJ196:AN196"/>
    <mergeCell ref="AO196:AP196"/>
    <mergeCell ref="AQ196:AU196"/>
    <mergeCell ref="AV196:AW196"/>
    <mergeCell ref="AV194:AW194"/>
    <mergeCell ref="AH194:AI194"/>
    <mergeCell ref="AJ194:AN194"/>
    <mergeCell ref="AO194:AP194"/>
    <mergeCell ref="AQ194:AU194"/>
    <mergeCell ref="AX196:BB196"/>
    <mergeCell ref="U197:AG198"/>
    <mergeCell ref="AH197:AI198"/>
    <mergeCell ref="AJ197:AN198"/>
    <mergeCell ref="AO197:AP198"/>
    <mergeCell ref="AQ197:AU198"/>
    <mergeCell ref="AV197:AW198"/>
    <mergeCell ref="AX197:BB198"/>
    <mergeCell ref="U196:AG196"/>
    <mergeCell ref="AH196:AI196"/>
    <mergeCell ref="U199:AG199"/>
    <mergeCell ref="AH199:AI199"/>
    <mergeCell ref="AJ199:AN199"/>
    <mergeCell ref="AO199:AU199"/>
    <mergeCell ref="AV199:BB199"/>
    <mergeCell ref="Y200:AG200"/>
    <mergeCell ref="AH200:AI200"/>
    <mergeCell ref="AJ200:AN200"/>
    <mergeCell ref="AO200:AP200"/>
    <mergeCell ref="AQ200:AU200"/>
    <mergeCell ref="Y201:AG201"/>
    <mergeCell ref="AH201:AI201"/>
    <mergeCell ref="AJ201:AN201"/>
    <mergeCell ref="AO201:AP201"/>
    <mergeCell ref="AQ201:AU201"/>
    <mergeCell ref="AV201:AW201"/>
    <mergeCell ref="AJ202:AN202"/>
    <mergeCell ref="AO202:AP202"/>
    <mergeCell ref="AQ202:AU202"/>
    <mergeCell ref="AV202:AW202"/>
    <mergeCell ref="AV200:AW200"/>
    <mergeCell ref="AX200:BB200"/>
    <mergeCell ref="AX201:BB201"/>
    <mergeCell ref="AX202:BB202"/>
    <mergeCell ref="Y203:AG203"/>
    <mergeCell ref="AH203:AI203"/>
    <mergeCell ref="AJ203:AN203"/>
    <mergeCell ref="AO203:AP203"/>
    <mergeCell ref="AQ203:AU203"/>
    <mergeCell ref="AV203:AW203"/>
    <mergeCell ref="AX203:BB203"/>
    <mergeCell ref="Y202:AG202"/>
    <mergeCell ref="AH202:AI202"/>
    <mergeCell ref="AV205:AW205"/>
    <mergeCell ref="AX205:BB205"/>
    <mergeCell ref="Y204:AG204"/>
    <mergeCell ref="AH204:AI204"/>
    <mergeCell ref="AJ204:AN204"/>
    <mergeCell ref="AO204:AP204"/>
    <mergeCell ref="AQ204:AU204"/>
    <mergeCell ref="AV204:AW204"/>
    <mergeCell ref="AJ206:AN206"/>
    <mergeCell ref="AO206:AP206"/>
    <mergeCell ref="AQ206:AU206"/>
    <mergeCell ref="AV206:AW206"/>
    <mergeCell ref="AX204:BB204"/>
    <mergeCell ref="Y205:AG205"/>
    <mergeCell ref="AH205:AI205"/>
    <mergeCell ref="AJ205:AN205"/>
    <mergeCell ref="AO205:AP205"/>
    <mergeCell ref="AQ205:AU205"/>
    <mergeCell ref="AX206:BB206"/>
    <mergeCell ref="Y206:AG206"/>
    <mergeCell ref="AH206:AI206"/>
    <mergeCell ref="AX208:BB208"/>
    <mergeCell ref="U207:AG207"/>
    <mergeCell ref="AH207:AI207"/>
    <mergeCell ref="AJ207:AN207"/>
    <mergeCell ref="AO207:AP207"/>
    <mergeCell ref="AQ207:AU207"/>
    <mergeCell ref="AV207:AW207"/>
    <mergeCell ref="AX207:BB207"/>
    <mergeCell ref="U208:AG208"/>
    <mergeCell ref="AH208:AI208"/>
    <mergeCell ref="AJ208:AN208"/>
    <mergeCell ref="AO208:AP208"/>
    <mergeCell ref="AQ208:AU208"/>
    <mergeCell ref="AV208:AW208"/>
    <mergeCell ref="AO210:AP210"/>
    <mergeCell ref="AQ210:AU210"/>
    <mergeCell ref="AV210:AW210"/>
    <mergeCell ref="AJ209:AN209"/>
    <mergeCell ref="AO209:AP209"/>
    <mergeCell ref="AQ209:AU209"/>
    <mergeCell ref="AV211:AW211"/>
    <mergeCell ref="AX211:BB211"/>
    <mergeCell ref="W212:AG212"/>
    <mergeCell ref="AO212:AP212"/>
    <mergeCell ref="AQ212:AU212"/>
    <mergeCell ref="AX212:BB212"/>
    <mergeCell ref="AH213:AI213"/>
    <mergeCell ref="AJ213:AN213"/>
    <mergeCell ref="AO213:AP213"/>
    <mergeCell ref="AQ213:AU213"/>
    <mergeCell ref="AV212:AW212"/>
    <mergeCell ref="W214:AG214"/>
    <mergeCell ref="AH212:AI212"/>
    <mergeCell ref="AJ212:AN212"/>
    <mergeCell ref="W215:AG215"/>
    <mergeCell ref="AH214:AI214"/>
    <mergeCell ref="AJ214:AN214"/>
    <mergeCell ref="AO214:AP214"/>
    <mergeCell ref="AQ214:AU214"/>
    <mergeCell ref="W213:AG213"/>
    <mergeCell ref="AO215:AP215"/>
    <mergeCell ref="AQ215:AU215"/>
    <mergeCell ref="AH215:AI215"/>
    <mergeCell ref="AJ215:AN215"/>
    <mergeCell ref="AV215:AW215"/>
    <mergeCell ref="AX215:BB215"/>
    <mergeCell ref="AV213:AW213"/>
    <mergeCell ref="AX213:BB213"/>
    <mergeCell ref="AX214:BB214"/>
    <mergeCell ref="AV214:AW214"/>
    <mergeCell ref="U216:AG216"/>
    <mergeCell ref="AV216:AW216"/>
    <mergeCell ref="AX216:BB216"/>
    <mergeCell ref="AH216:AI216"/>
    <mergeCell ref="AJ216:AN216"/>
    <mergeCell ref="AO216:AP216"/>
    <mergeCell ref="AQ216:AU216"/>
    <mergeCell ref="AH217:AI217"/>
    <mergeCell ref="AJ217:AN217"/>
    <mergeCell ref="AO217:AP217"/>
    <mergeCell ref="AQ217:AU217"/>
    <mergeCell ref="U218:AG218"/>
    <mergeCell ref="AH218:AI218"/>
    <mergeCell ref="AJ218:AN218"/>
    <mergeCell ref="AO218:AP218"/>
    <mergeCell ref="AQ218:AU218"/>
    <mergeCell ref="U217:AG217"/>
    <mergeCell ref="AV218:AW218"/>
    <mergeCell ref="AX218:BB218"/>
    <mergeCell ref="U219:AG219"/>
    <mergeCell ref="AH219:AI219"/>
    <mergeCell ref="AJ219:AN219"/>
    <mergeCell ref="AO219:AP219"/>
    <mergeCell ref="AQ219:AU219"/>
    <mergeCell ref="AV219:AW219"/>
    <mergeCell ref="AX219:BB219"/>
    <mergeCell ref="U220:AG221"/>
    <mergeCell ref="AH220:AI220"/>
    <mergeCell ref="AJ220:AN220"/>
    <mergeCell ref="AO220:AP220"/>
    <mergeCell ref="AQ220:AU220"/>
    <mergeCell ref="AV220:AW221"/>
    <mergeCell ref="AX220:BB221"/>
    <mergeCell ref="AH221:AI221"/>
    <mergeCell ref="AJ221:AN221"/>
    <mergeCell ref="AO221:AP221"/>
    <mergeCell ref="AQ221:AU221"/>
    <mergeCell ref="U222:AG222"/>
    <mergeCell ref="AH222:AI222"/>
    <mergeCell ref="AJ222:AN222"/>
    <mergeCell ref="AO222:AP222"/>
    <mergeCell ref="AQ222:AU222"/>
    <mergeCell ref="AV222:AW222"/>
    <mergeCell ref="AX222:BB222"/>
    <mergeCell ref="U223:AG223"/>
    <mergeCell ref="AH223:AI223"/>
    <mergeCell ref="AJ223:AN223"/>
    <mergeCell ref="AO223:AP223"/>
    <mergeCell ref="AQ223:AU223"/>
    <mergeCell ref="AV223:AW223"/>
    <mergeCell ref="AX223:BB223"/>
    <mergeCell ref="U224:AG224"/>
    <mergeCell ref="AH224:AI224"/>
    <mergeCell ref="AJ224:AN224"/>
    <mergeCell ref="AO224:AP224"/>
    <mergeCell ref="AQ224:AU224"/>
    <mergeCell ref="AV224:AW224"/>
    <mergeCell ref="AX224:BB224"/>
    <mergeCell ref="AH225:AI225"/>
    <mergeCell ref="AJ225:AN225"/>
    <mergeCell ref="AO225:AP225"/>
    <mergeCell ref="AQ225:AU225"/>
    <mergeCell ref="AV225:AW225"/>
    <mergeCell ref="AX225:BB225"/>
    <mergeCell ref="U226:BB226"/>
    <mergeCell ref="V228:AD228"/>
    <mergeCell ref="AK228:AS228"/>
    <mergeCell ref="AT228:BB228"/>
    <mergeCell ref="U229:AI229"/>
    <mergeCell ref="AX229:BB229"/>
    <mergeCell ref="V230:AW230"/>
    <mergeCell ref="AX230:BB230"/>
    <mergeCell ref="U231:BB233"/>
    <mergeCell ref="X235:AD235"/>
    <mergeCell ref="X237:AD237"/>
    <mergeCell ref="AN237:BB237"/>
    <mergeCell ref="W242:AF242"/>
    <mergeCell ref="AG242:BB242"/>
    <mergeCell ref="W243:AF243"/>
    <mergeCell ref="AG243:AK243"/>
    <mergeCell ref="AL243:AV243"/>
    <mergeCell ref="AW243:BB243"/>
    <mergeCell ref="U244:V244"/>
    <mergeCell ref="W244:AF244"/>
    <mergeCell ref="AG244:AK244"/>
    <mergeCell ref="AW244:BB244"/>
    <mergeCell ref="G46:I46"/>
    <mergeCell ref="AO238:BB238"/>
    <mergeCell ref="V239:BB239"/>
    <mergeCell ref="V240:BB240"/>
    <mergeCell ref="V241:BB241"/>
    <mergeCell ref="U242:V243"/>
    <mergeCell ref="U245:V245"/>
    <mergeCell ref="W245:AF245"/>
    <mergeCell ref="AG245:AK245"/>
    <mergeCell ref="AW245:BB245"/>
    <mergeCell ref="U246:V246"/>
    <mergeCell ref="W246:AF246"/>
    <mergeCell ref="AG246:AK246"/>
    <mergeCell ref="AW246:BB246"/>
    <mergeCell ref="AQ246:AV246"/>
    <mergeCell ref="U247:V247"/>
    <mergeCell ref="W247:AF247"/>
    <mergeCell ref="AG247:AK247"/>
    <mergeCell ref="AW247:BB247"/>
    <mergeCell ref="U248:V248"/>
    <mergeCell ref="W248:AF248"/>
    <mergeCell ref="AG248:AK248"/>
    <mergeCell ref="AW248:BB248"/>
    <mergeCell ref="AL247:AP247"/>
    <mergeCell ref="AQ247:AV247"/>
    <mergeCell ref="U249:V249"/>
    <mergeCell ref="W249:AF249"/>
    <mergeCell ref="AG249:AK249"/>
    <mergeCell ref="AW249:BB249"/>
    <mergeCell ref="U250:V250"/>
    <mergeCell ref="W250:AF250"/>
    <mergeCell ref="AG250:AK250"/>
    <mergeCell ref="AW250:BB250"/>
    <mergeCell ref="U251:V251"/>
    <mergeCell ref="W251:AF251"/>
    <mergeCell ref="AG251:AK251"/>
    <mergeCell ref="AW251:BB251"/>
    <mergeCell ref="U252:V252"/>
    <mergeCell ref="W252:AF252"/>
    <mergeCell ref="AG252:AK252"/>
    <mergeCell ref="AW252:BB252"/>
    <mergeCell ref="AL251:AP251"/>
    <mergeCell ref="AQ251:AV251"/>
    <mergeCell ref="U253:V253"/>
    <mergeCell ref="W253:AF253"/>
    <mergeCell ref="AG253:AK253"/>
    <mergeCell ref="AW253:BB253"/>
    <mergeCell ref="U254:V254"/>
    <mergeCell ref="W254:AF254"/>
    <mergeCell ref="AG254:AK254"/>
    <mergeCell ref="AW254:BB254"/>
    <mergeCell ref="AG258:AK258"/>
    <mergeCell ref="AW258:BB258"/>
    <mergeCell ref="U255:V255"/>
    <mergeCell ref="W255:AF255"/>
    <mergeCell ref="AG255:AK255"/>
    <mergeCell ref="AW255:BB255"/>
    <mergeCell ref="U256:V256"/>
    <mergeCell ref="W256:AF256"/>
    <mergeCell ref="AG256:AK256"/>
    <mergeCell ref="AW256:BB256"/>
    <mergeCell ref="AG260:AK260"/>
    <mergeCell ref="AW260:BB260"/>
    <mergeCell ref="AL259:AP259"/>
    <mergeCell ref="AQ259:AV259"/>
    <mergeCell ref="U257:V257"/>
    <mergeCell ref="W257:AF257"/>
    <mergeCell ref="AG257:AK257"/>
    <mergeCell ref="AW257:BB257"/>
    <mergeCell ref="U258:V258"/>
    <mergeCell ref="W258:AF258"/>
    <mergeCell ref="U262:V262"/>
    <mergeCell ref="W262:AF262"/>
    <mergeCell ref="AG262:AK262"/>
    <mergeCell ref="AW262:BB262"/>
    <mergeCell ref="U259:V259"/>
    <mergeCell ref="W259:AF259"/>
    <mergeCell ref="AG259:AK259"/>
    <mergeCell ref="AW259:BB259"/>
    <mergeCell ref="U260:V260"/>
    <mergeCell ref="W260:AF260"/>
    <mergeCell ref="U264:V264"/>
    <mergeCell ref="W264:AF264"/>
    <mergeCell ref="AG264:AK264"/>
    <mergeCell ref="AW264:BB264"/>
    <mergeCell ref="AL263:AP263"/>
    <mergeCell ref="AQ263:AV263"/>
    <mergeCell ref="L2:P3"/>
    <mergeCell ref="E3:H3"/>
    <mergeCell ref="U263:V263"/>
    <mergeCell ref="W263:AF263"/>
    <mergeCell ref="AG263:AK263"/>
    <mergeCell ref="AW263:BB263"/>
    <mergeCell ref="U261:V261"/>
    <mergeCell ref="W261:AF261"/>
    <mergeCell ref="AG261:AK261"/>
    <mergeCell ref="AW261:BB261"/>
  </mergeCells>
  <dataValidations count="2">
    <dataValidation type="textLength" allowBlank="1" showInputMessage="1" showErrorMessage="1" error="ONLY 10 DIGIT NO. IS VALID" sqref="G1">
      <formula1>10</formula1>
      <formula2>10</formula2>
    </dataValidation>
    <dataValidation type="list" allowBlank="1" showInputMessage="1" showErrorMessage="1" sqref="G2:H2">
      <formula1>"Male (non Sr.Citizen), Female (non Sr. Citizen, Sr. Citizen,Super Sr. Citizen"</formula1>
    </dataValidation>
  </dataValidations>
  <hyperlinks>
    <hyperlink ref="E3:F3" location="'Sheet Index'!A1" display="Go to Index"/>
  </hyperlinks>
  <printOptions/>
  <pageMargins left="0.7" right="0.45" top="0.15" bottom="0.1" header="0.3" footer="0.3"/>
  <pageSetup blackAndWhite="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codeName="Sheet1"/>
  <dimension ref="A1:E22"/>
  <sheetViews>
    <sheetView zoomScalePageLayoutView="0" workbookViewId="0" topLeftCell="A1">
      <selection activeCell="E1" sqref="E1"/>
    </sheetView>
  </sheetViews>
  <sheetFormatPr defaultColWidth="9.140625" defaultRowHeight="15"/>
  <cols>
    <col min="1" max="1" width="39.57421875" style="96" customWidth="1"/>
    <col min="2" max="2" width="0.42578125" style="96" customWidth="1"/>
    <col min="3" max="3" width="35.140625" style="100" customWidth="1"/>
    <col min="4" max="4" width="9.140625" style="96" customWidth="1"/>
    <col min="5" max="5" width="29.28125" style="96" customWidth="1"/>
    <col min="6" max="12" width="9.140625" style="96" customWidth="1"/>
  </cols>
  <sheetData>
    <row r="1" spans="1:5" ht="27" customHeight="1">
      <c r="A1" s="114" t="str">
        <f>+E1</f>
        <v>SURI</v>
      </c>
      <c r="B1" s="99"/>
      <c r="C1" s="111" t="s">
        <v>243</v>
      </c>
      <c r="D1" s="112" t="s">
        <v>203</v>
      </c>
      <c r="E1" s="113" t="s">
        <v>242</v>
      </c>
    </row>
    <row r="2" spans="1:4" ht="15">
      <c r="A2" s="98"/>
      <c r="B2" s="98"/>
      <c r="C2" s="101" t="s">
        <v>193</v>
      </c>
      <c r="D2" s="97"/>
    </row>
    <row r="3" spans="1:4" ht="15">
      <c r="A3" s="98"/>
      <c r="B3" s="98"/>
      <c r="C3" s="101" t="s">
        <v>194</v>
      </c>
      <c r="D3" s="97"/>
    </row>
    <row r="4" spans="3:4" ht="15">
      <c r="C4" s="101" t="s">
        <v>195</v>
      </c>
      <c r="D4" s="97"/>
    </row>
    <row r="5" spans="1:3" ht="15">
      <c r="A5" s="98"/>
      <c r="B5" s="98"/>
      <c r="C5" s="101"/>
    </row>
    <row r="6" ht="15">
      <c r="C6" s="101"/>
    </row>
    <row r="7" ht="15">
      <c r="C7" s="101"/>
    </row>
    <row r="8" ht="15">
      <c r="C8" s="101"/>
    </row>
    <row r="9" ht="15">
      <c r="C9" s="101"/>
    </row>
    <row r="10" ht="15">
      <c r="C10" s="101"/>
    </row>
    <row r="11" ht="15">
      <c r="C11" s="101"/>
    </row>
    <row r="12" ht="15"/>
    <row r="13" ht="15"/>
    <row r="14" ht="15"/>
    <row r="15" ht="15"/>
    <row r="16" ht="15"/>
    <row r="17" ht="15"/>
    <row r="21" ht="15">
      <c r="A21" s="102" t="s">
        <v>221</v>
      </c>
    </row>
    <row r="22" ht="15">
      <c r="A22" s="110" t="s">
        <v>202</v>
      </c>
    </row>
  </sheetData>
  <sheetProtection password="D3B0" sheet="1" objects="1" scenarios="1" selectLockedCells="1"/>
  <hyperlinks>
    <hyperlink ref="A22" r:id="rId1" display="suri.ashwani@rediffmail.com"/>
    <hyperlink ref="C1" location="'Instructions'!c1" display="Go to - Instructions"/>
    <hyperlink ref="C2" location="'Master'!c1" display="Go to - Master"/>
    <hyperlink ref="C3" location="'Master1'!c1" display="Go to - Master1"/>
    <hyperlink ref="C4" location="'Sheet Index'!c1" display="Go to - Sheet Index"/>
  </hyperlinks>
  <printOptions/>
  <pageMargins left="0.7" right="0.44999999999999996" top="0.15" bottom="0.1" header="0.3" footer="0.3"/>
  <pageSetup blackAndWhite="1"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Sigma Computers &amp; Consultancy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Ashwani Suri</dc:creator>
  <cp:keywords/>
  <dc:description/>
  <cp:lastModifiedBy>Suri</cp:lastModifiedBy>
  <cp:lastPrinted>2011-11-25T15:07:24Z</cp:lastPrinted>
  <dcterms:created xsi:type="dcterms:W3CDTF">2009-01-16T13:25:51Z</dcterms:created>
  <dcterms:modified xsi:type="dcterms:W3CDTF">2011-11-25T15:11:11Z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