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Data" sheetId="1" r:id="rId1"/>
    <sheet name="Pay_Statement" sheetId="2" r:id="rId2"/>
    <sheet name="Form16" sheetId="3" r:id="rId3"/>
  </sheets>
  <definedNames>
    <definedName name="_xlnm.Print_Area" localSheetId="2">'Form16'!$A$1:$H$108</definedName>
  </definedNames>
  <calcPr fullCalcOnLoad="1"/>
</workbook>
</file>

<file path=xl/sharedStrings.xml><?xml version="1.0" encoding="utf-8"?>
<sst xmlns="http://schemas.openxmlformats.org/spreadsheetml/2006/main" count="236" uniqueCount="210">
  <si>
    <t>FORM NO.16</t>
  </si>
  <si>
    <t>[See rule 31(1)(a)]</t>
  </si>
  <si>
    <t>Certificate under section 203 of the Income-tax Act, 1961 for Tax deducted at source on Salary</t>
  </si>
  <si>
    <t>PART - A</t>
  </si>
  <si>
    <t>Name and address of the Employer</t>
  </si>
  <si>
    <t>Name and designation of the employee</t>
  </si>
  <si>
    <t>TAN No. of the Deductor</t>
  </si>
  <si>
    <t>PAN NO. of the Employee</t>
  </si>
  <si>
    <t>PAN NO. Of Deductor</t>
  </si>
  <si>
    <t>CIT (TDS)</t>
  </si>
  <si>
    <t>Assesment Year</t>
  </si>
  <si>
    <t>Period</t>
  </si>
  <si>
    <t>From</t>
  </si>
  <si>
    <t>To</t>
  </si>
  <si>
    <t>Address</t>
  </si>
  <si>
    <t>City</t>
  </si>
  <si>
    <t>Pin Code</t>
  </si>
  <si>
    <t>Summary of tax deducted at Source</t>
  </si>
  <si>
    <t>Quarter</t>
  </si>
  <si>
    <t>Receipt Numbers of original statements of TDS under sub-section (3) of section 200</t>
  </si>
  <si>
    <t>Amount of tax deducted in respect of the employee</t>
  </si>
  <si>
    <t>Amount of Tax deposited remitted in respect of the employee</t>
  </si>
  <si>
    <t>Q 1</t>
  </si>
  <si>
    <t>Q 2</t>
  </si>
  <si>
    <t>Q 3</t>
  </si>
  <si>
    <t>Q 4</t>
  </si>
  <si>
    <t>TOTAL</t>
  </si>
  <si>
    <t>PART - B (Refer Note 1)</t>
  </si>
  <si>
    <t>Details of Salary paid and any other income and tax deducted</t>
  </si>
  <si>
    <t>1. Gross Salary</t>
  </si>
  <si>
    <t>(a) Salary as per provisions contained in section</t>
  </si>
  <si>
    <t xml:space="preserve">     17(1)……………………………………………..</t>
  </si>
  <si>
    <t>(b) Value of perquisites under section 17(2) (as per Form No. 12BA,</t>
  </si>
  <si>
    <t xml:space="preserve">     wherever applicable) …………………………..</t>
  </si>
  <si>
    <t>(c) Profits in lieu of salary under section 17(3) (as per Form No. 12BA,</t>
  </si>
  <si>
    <t>(d) TOTAL (a+b+c) …………………………………</t>
  </si>
  <si>
    <t xml:space="preserve">    Allowance ……………</t>
  </si>
  <si>
    <t>(i) H.R.A. 10%, 40%,50% on Salary which is less</t>
  </si>
  <si>
    <t>(ii) Medical Reimbursement</t>
  </si>
  <si>
    <t>(iii) Conveyance Allowances</t>
  </si>
  <si>
    <t>3. Balance (1-2) ……………………………………</t>
  </si>
  <si>
    <t>a) Professional Tax</t>
  </si>
  <si>
    <t>b) H.B.Loan Interest Paid</t>
  </si>
  <si>
    <t>c) Children Educational Allowances</t>
  </si>
  <si>
    <t>d) Entertainment Allowances</t>
  </si>
  <si>
    <t>5. Aggregate of 4(a) to (d)</t>
  </si>
  <si>
    <t>6. Income Chargeable under head of 'Salaries' (3-5) ………….</t>
  </si>
  <si>
    <t>7. Add: Any other income reported by the employee</t>
  </si>
  <si>
    <t>a) Income from house property (If loss put before minus sign)</t>
  </si>
  <si>
    <t>b) Income from other source</t>
  </si>
  <si>
    <t>8. Gross total income (6+7) ………………………………………</t>
  </si>
  <si>
    <r>
      <t xml:space="preserve">2. </t>
    </r>
    <r>
      <rPr>
        <b/>
        <u val="single"/>
        <sz val="10"/>
        <rFont val="Arial"/>
        <family val="2"/>
      </rPr>
      <t>Less: Exempted Allowance u/s 10</t>
    </r>
  </si>
  <si>
    <r>
      <t xml:space="preserve">4. </t>
    </r>
    <r>
      <rPr>
        <b/>
        <u val="single"/>
        <sz val="10"/>
        <rFont val="Arial"/>
        <family val="2"/>
      </rPr>
      <t>Deduction u/s 16</t>
    </r>
  </si>
  <si>
    <t>Gross Amount</t>
  </si>
  <si>
    <t>Qualifying Amount</t>
  </si>
  <si>
    <t>Deductible Amount</t>
  </si>
  <si>
    <t>(A)  U/S 80C (Aggregate amount Max. Rs.1,00,000)</t>
  </si>
  <si>
    <t>9.    Deductions under Chapter VIA:</t>
  </si>
  <si>
    <t xml:space="preserve">    (v)   Tution Fees</t>
  </si>
  <si>
    <t xml:space="preserve">    (vii)  L.I.C.</t>
  </si>
  <si>
    <t xml:space="preserve">    (viii) P.P.F.</t>
  </si>
  <si>
    <t xml:space="preserve">    (ix)  H.B.Loan Principal</t>
  </si>
  <si>
    <t xml:space="preserve">    (x)   Fixed Deposit above 5 years</t>
  </si>
  <si>
    <t xml:space="preserve">    (xi)  Equity Link Savings Bond</t>
  </si>
  <si>
    <t xml:space="preserve">    (vi)   N.S.C.</t>
  </si>
  <si>
    <t xml:space="preserve">    (iv)   U. LIP</t>
  </si>
  <si>
    <t xml:space="preserve">    (iii)   P.L.I.</t>
  </si>
  <si>
    <t xml:space="preserve">    (ii)   G.I./ GSLI</t>
  </si>
  <si>
    <t>a) (i)    E.P.F.</t>
  </si>
  <si>
    <t>b)  Section 80CCC</t>
  </si>
  <si>
    <t>c)  Section 80CCD</t>
  </si>
  <si>
    <t>d)  Section 80CCF (Infrastructure Bond)</t>
  </si>
  <si>
    <t>(B)  Other sections e.g. 80E, 80G etc under Chapter VIA</t>
  </si>
  <si>
    <t>a)</t>
  </si>
  <si>
    <t>b)</t>
  </si>
  <si>
    <t>c)</t>
  </si>
  <si>
    <t>d)</t>
  </si>
  <si>
    <t>e)</t>
  </si>
  <si>
    <t>f)</t>
  </si>
  <si>
    <t>g)</t>
  </si>
  <si>
    <t>h)</t>
  </si>
  <si>
    <t>i)</t>
  </si>
  <si>
    <t xml:space="preserve">  Section</t>
  </si>
  <si>
    <t>80 G</t>
  </si>
  <si>
    <t>80 E</t>
  </si>
  <si>
    <t>80 GG</t>
  </si>
  <si>
    <t>80 80GGA</t>
  </si>
  <si>
    <t>80 GGC</t>
  </si>
  <si>
    <t>80 U</t>
  </si>
  <si>
    <t>80 DD</t>
  </si>
  <si>
    <t>80 DDB</t>
  </si>
  <si>
    <t>11.  Total Income (8-10)  [Rounded off]</t>
  </si>
  <si>
    <t>12.  Tax on total income</t>
  </si>
  <si>
    <t>13.  Education &amp; Cess @3% on col. No. 12</t>
  </si>
  <si>
    <t>14.  Tax payable (12+13)</t>
  </si>
  <si>
    <t>15.  Less Relief u/s 89(1) [Attach Form 10E]</t>
  </si>
  <si>
    <t>16.  Tax Payable (14-15)</t>
  </si>
  <si>
    <t>Verification</t>
  </si>
  <si>
    <t xml:space="preserve">son/daughter of </t>
  </si>
  <si>
    <t>working in the capacity of (Des)</t>
  </si>
  <si>
    <t>do hereby certify that a sum of</t>
  </si>
  <si>
    <t>(Rupees)</t>
  </si>
  <si>
    <t>only [in words]</t>
  </si>
  <si>
    <t>has been deducted and deposited to the credit of the Central Government, I further certify that the information given about is</t>
  </si>
  <si>
    <t>true, complete and correct and is based on the books of account, documents, TDS statement, TDS deposited and other</t>
  </si>
  <si>
    <t>available records.</t>
  </si>
  <si>
    <t>Place:</t>
  </si>
  <si>
    <t>Date:</t>
  </si>
  <si>
    <t>Signature of person responsible for deduction of tax.</t>
  </si>
  <si>
    <t>ANNEXURE - B</t>
  </si>
  <si>
    <t>DETAILS OF TAX DEDUCTED AND DEPOSITED IN THE CENTRAL GOVERNMENT ACCOUNT THROUGH CHALLAN</t>
  </si>
  <si>
    <t>The Employer to provide payment wise details of tax deducted and deposited with respect to employee</t>
  </si>
  <si>
    <t>Sl. No.</t>
  </si>
  <si>
    <t>Challan Identification Number ( C I N )</t>
  </si>
  <si>
    <t>BSR Code of the Bank Branch</t>
  </si>
  <si>
    <t>Date on which Tax deposited  (dd/mm/yyyy)</t>
  </si>
  <si>
    <t>Challan Serial Number</t>
  </si>
  <si>
    <t>Name of the employee</t>
  </si>
  <si>
    <t>Designation of the employee</t>
  </si>
  <si>
    <t>PAN of Employee</t>
  </si>
  <si>
    <t>TAN of Deductor</t>
  </si>
  <si>
    <t>Address of CIT (TDS)</t>
  </si>
  <si>
    <t>City of CIT (TDS)</t>
  </si>
  <si>
    <t>PIN of CIT (TDS)</t>
  </si>
  <si>
    <t>Name of the Deductor</t>
  </si>
  <si>
    <t>Designation of the Deductor</t>
  </si>
  <si>
    <t>Fathers name of deductor</t>
  </si>
  <si>
    <t xml:space="preserve">I,  Shri  </t>
  </si>
  <si>
    <t>Place</t>
  </si>
  <si>
    <t>Date</t>
  </si>
  <si>
    <t>Gross Salary</t>
  </si>
  <si>
    <t>Value of Perquisite u/s17(2) as per 12BA</t>
  </si>
  <si>
    <t>Value of Perquisite u/s17(3) as per 12BA</t>
  </si>
  <si>
    <t>Exempted HRA</t>
  </si>
  <si>
    <t>Medical Reimbursement exemption</t>
  </si>
  <si>
    <t>Exempted Conveyance Allowance</t>
  </si>
  <si>
    <t>Profession Tax</t>
  </si>
  <si>
    <t>Interest on House Building Loan</t>
  </si>
  <si>
    <t>Children Educational Loan qualifying amt.</t>
  </si>
  <si>
    <t>Entertainment Allowance</t>
  </si>
  <si>
    <t>Other income</t>
  </si>
  <si>
    <t>Interest on NSC, Bank interest etc.</t>
  </si>
  <si>
    <t>Others deducted from source</t>
  </si>
  <si>
    <t>Income from House property</t>
  </si>
  <si>
    <t>EPF</t>
  </si>
  <si>
    <t>GSLI</t>
  </si>
  <si>
    <t>PLI</t>
  </si>
  <si>
    <t>ULIP</t>
  </si>
  <si>
    <t>Tution Fee</t>
  </si>
  <si>
    <t>NSC</t>
  </si>
  <si>
    <t>LIC Salary savings</t>
  </si>
  <si>
    <t>LIC Non-Salary savings</t>
  </si>
  <si>
    <t>PPF</t>
  </si>
  <si>
    <t>HBL Principal</t>
  </si>
  <si>
    <t>Fixed Deposit above 5 years</t>
  </si>
  <si>
    <t>ELSS</t>
  </si>
  <si>
    <t>Infrastructure Bond</t>
  </si>
  <si>
    <t>10.  Aggregate of deductible amount under Chapter VIA (Col. 9A+9B)</t>
  </si>
  <si>
    <t>Taxable Income</t>
  </si>
  <si>
    <t>Total Tax</t>
  </si>
  <si>
    <t>Cess</t>
  </si>
  <si>
    <t>TAX ON TOTAL INCOME</t>
  </si>
  <si>
    <t>EDUCATION CESS @3%</t>
  </si>
  <si>
    <t>TOTAL TAX PAYABLE</t>
  </si>
  <si>
    <t>Relief u/s.89(1) as per Form 10E</t>
  </si>
  <si>
    <t>TOTAL TAX LIABILITY</t>
  </si>
  <si>
    <t>Tax Deposited in respect of the employee (Rs)</t>
  </si>
  <si>
    <t>B.P</t>
  </si>
  <si>
    <t>STG.INC</t>
  </si>
  <si>
    <t>PQA</t>
  </si>
  <si>
    <t>SPL.PAY</t>
  </si>
  <si>
    <t>F.P.A</t>
  </si>
  <si>
    <t>D.A</t>
  </si>
  <si>
    <t>H.R.A.</t>
  </si>
  <si>
    <t>T.A</t>
  </si>
  <si>
    <t>E.P.F</t>
  </si>
  <si>
    <t>P.TAX</t>
  </si>
  <si>
    <t>HBL</t>
  </si>
  <si>
    <t>LIC</t>
  </si>
  <si>
    <t>I.TAX</t>
  </si>
  <si>
    <t>COMP</t>
  </si>
  <si>
    <t>VOL</t>
  </si>
  <si>
    <t>TAX PAID</t>
  </si>
  <si>
    <t>TAX TO BE PAID</t>
  </si>
  <si>
    <t>AUTOMATED FORM-16 FOR SALARY EARNERS FOR THE FY 2011-2012</t>
  </si>
  <si>
    <t>MALE</t>
  </si>
  <si>
    <t>FEMALE</t>
  </si>
  <si>
    <t>Male</t>
  </si>
  <si>
    <t>Female</t>
  </si>
  <si>
    <t>HBL/COM</t>
  </si>
  <si>
    <t>TOTAL DEDUC</t>
  </si>
  <si>
    <t>© Biplab Lahiri, Phone No. 9474103451 (M)</t>
  </si>
  <si>
    <t>SEX (Male/Female</t>
  </si>
  <si>
    <t>Name and address of the employer</t>
  </si>
  <si>
    <t>PAN of Deductor</t>
  </si>
  <si>
    <t>MONTH</t>
  </si>
  <si>
    <t>April</t>
  </si>
  <si>
    <t>May</t>
  </si>
  <si>
    <t>June</t>
  </si>
  <si>
    <t>July</t>
  </si>
  <si>
    <t>August</t>
  </si>
  <si>
    <t>September</t>
  </si>
  <si>
    <t>October</t>
  </si>
  <si>
    <t>November</t>
  </si>
  <si>
    <t>December</t>
  </si>
  <si>
    <t>January</t>
  </si>
  <si>
    <t>February</t>
  </si>
  <si>
    <t>March</t>
  </si>
  <si>
    <t>Disclaimer : This is a free tool. All efforts have been made so that it can be of use to the maximum  users and is accurate as far as possible.  However, in case, any inaccuracy is found, neither AllBankingSolutions.com nor the developer of the tool will be responsible for any loss or    inconvenience caused on this account.</t>
  </si>
  <si>
    <t>Data Entry allowed only to the cell filled green, otherwise formulas may deleted.  Never save the file. If you want to save your Form-16 then try to use 'Save as' from File menu. You may fill directly at Form-16 worksheet in some fields as required.</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</si>
</sst>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409]h:mm:ss\ AM/PM"/>
    <numFmt numFmtId="171" formatCode="[$-409]dddd\,\ mmmm\ dd\,\ yyyy"/>
    <numFmt numFmtId="172" formatCode="&quot;Rs.&quot;#,##0.00"/>
    <numFmt numFmtId="173" formatCode="&quot;Rs.&quot;#,##0"/>
    <numFmt numFmtId="174" formatCode="&quot;₹&quot;\ #,##0"/>
    <numFmt numFmtId="175" formatCode="&quot;Yes&quot;;&quot;Yes&quot;;&quot;No&quot;"/>
    <numFmt numFmtId="176" formatCode="&quot;True&quot;;&quot;True&quot;;&quot;False&quot;"/>
    <numFmt numFmtId="177" formatCode="&quot;On&quot;;&quot;On&quot;;&quot;Off&quot;"/>
    <numFmt numFmtId="178" formatCode="[$€-2]\ #,##0.00_);[Red]\([$€-2]\ #,##0.00\)"/>
  </numFmts>
  <fonts count="29">
    <font>
      <sz val="10"/>
      <name val="Arial"/>
      <family val="0"/>
    </font>
    <font>
      <sz val="8"/>
      <name val="Arial"/>
      <family val="0"/>
    </font>
    <font>
      <b/>
      <sz val="14"/>
      <name val="Arial"/>
      <family val="2"/>
    </font>
    <font>
      <sz val="12"/>
      <name val="Arial"/>
      <family val="0"/>
    </font>
    <font>
      <b/>
      <sz val="10"/>
      <name val="Arial"/>
      <family val="2"/>
    </font>
    <font>
      <b/>
      <u val="single"/>
      <sz val="10"/>
      <name val="Arial"/>
      <family val="2"/>
    </font>
    <font>
      <b/>
      <sz val="16"/>
      <name val="Arial"/>
      <family val="2"/>
    </font>
    <font>
      <b/>
      <sz val="12"/>
      <name val="Arial"/>
      <family val="2"/>
    </font>
    <font>
      <b/>
      <u val="single"/>
      <sz val="12"/>
      <name val="Arial"/>
      <family val="2"/>
    </font>
    <font>
      <sz val="11"/>
      <name val="Arial"/>
      <family val="0"/>
    </font>
    <font>
      <b/>
      <sz val="10"/>
      <color indexed="18"/>
      <name val="Arial"/>
      <family val="2"/>
    </font>
    <font>
      <b/>
      <sz val="12"/>
      <color indexed="61"/>
      <name val="Arial"/>
      <family val="2"/>
    </font>
    <font>
      <b/>
      <sz val="16"/>
      <color indexed="10"/>
      <name val="Arial"/>
      <family val="2"/>
    </font>
    <font>
      <b/>
      <sz val="14"/>
      <color indexed="10"/>
      <name val="Arial"/>
      <family val="2"/>
    </font>
    <font>
      <b/>
      <sz val="10"/>
      <color indexed="10"/>
      <name val="Arial"/>
      <family val="2"/>
    </font>
    <font>
      <sz val="10"/>
      <color indexed="16"/>
      <name val="Arial"/>
      <family val="0"/>
    </font>
    <font>
      <b/>
      <u val="single"/>
      <sz val="14"/>
      <color indexed="13"/>
      <name val="Arial"/>
      <family val="2"/>
    </font>
    <font>
      <b/>
      <u val="single"/>
      <sz val="14"/>
      <name val="Arial"/>
      <family val="2"/>
    </font>
    <font>
      <b/>
      <sz val="12"/>
      <color indexed="9"/>
      <name val="Arial"/>
      <family val="2"/>
    </font>
    <font>
      <sz val="14"/>
      <color indexed="15"/>
      <name val="Arial"/>
      <family val="2"/>
    </font>
    <font>
      <b/>
      <sz val="14"/>
      <color indexed="13"/>
      <name val="Arial"/>
      <family val="2"/>
    </font>
    <font>
      <sz val="16"/>
      <color indexed="9"/>
      <name val="Arial"/>
      <family val="2"/>
    </font>
    <font>
      <b/>
      <sz val="12"/>
      <color indexed="10"/>
      <name val="Arial"/>
      <family val="2"/>
    </font>
    <font>
      <b/>
      <sz val="12"/>
      <color indexed="18"/>
      <name val="Arial"/>
      <family val="2"/>
    </font>
    <font>
      <sz val="10"/>
      <color indexed="18"/>
      <name val="Arial"/>
      <family val="2"/>
    </font>
    <font>
      <sz val="14"/>
      <color indexed="41"/>
      <name val="Arial"/>
      <family val="2"/>
    </font>
    <font>
      <sz val="12"/>
      <color indexed="45"/>
      <name val="Arial"/>
      <family val="0"/>
    </font>
    <font>
      <sz val="14"/>
      <color indexed="11"/>
      <name val="Arial"/>
      <family val="2"/>
    </font>
    <font>
      <sz val="16"/>
      <color indexed="11"/>
      <name val="Arial"/>
      <family val="2"/>
    </font>
  </fonts>
  <fills count="1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6"/>
        <bgColor indexed="64"/>
      </patternFill>
    </fill>
    <fill>
      <patternFill patternType="solid">
        <fgColor indexed="42"/>
        <bgColor indexed="64"/>
      </patternFill>
    </fill>
    <fill>
      <patternFill patternType="solid">
        <fgColor indexed="18"/>
        <bgColor indexed="64"/>
      </patternFill>
    </fill>
    <fill>
      <patternFill patternType="solid">
        <fgColor indexed="20"/>
        <bgColor indexed="64"/>
      </patternFill>
    </fill>
  </fills>
  <borders count="16">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0" fillId="2" borderId="1" xfId="0" applyFill="1" applyBorder="1" applyAlignment="1">
      <alignment vertical="center" wrapText="1"/>
    </xf>
    <xf numFmtId="0" fontId="0" fillId="0" borderId="0" xfId="0" applyAlignment="1">
      <alignment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1" xfId="0" applyFill="1" applyBorder="1" applyAlignment="1">
      <alignment horizontal="center" vertical="center" wrapText="1"/>
    </xf>
    <xf numFmtId="173" fontId="0" fillId="2" borderId="0" xfId="0" applyNumberFormat="1" applyFill="1" applyBorder="1" applyAlignment="1">
      <alignment vertical="center"/>
    </xf>
    <xf numFmtId="173" fontId="0" fillId="2" borderId="5" xfId="0" applyNumberFormat="1" applyFill="1" applyBorder="1" applyAlignment="1">
      <alignment vertical="center"/>
    </xf>
    <xf numFmtId="173" fontId="0" fillId="2" borderId="6" xfId="0" applyNumberFormat="1" applyFill="1" applyBorder="1" applyAlignment="1">
      <alignment vertical="center"/>
    </xf>
    <xf numFmtId="0" fontId="0" fillId="2" borderId="0" xfId="0" applyFill="1" applyAlignment="1">
      <alignment vertic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8" xfId="0" applyFill="1" applyBorder="1" applyAlignment="1">
      <alignment vertical="center"/>
    </xf>
    <xf numFmtId="0" fontId="0" fillId="2" borderId="6" xfId="0" applyFill="1" applyBorder="1" applyAlignment="1">
      <alignment vertical="center"/>
    </xf>
    <xf numFmtId="0" fontId="0" fillId="2" borderId="9" xfId="0" applyFill="1" applyBorder="1" applyAlignment="1">
      <alignment horizontal="right" vertical="center"/>
    </xf>
    <xf numFmtId="0" fontId="0" fillId="2" borderId="10" xfId="0" applyFill="1" applyBorder="1" applyAlignment="1">
      <alignment vertical="center"/>
    </xf>
    <xf numFmtId="0" fontId="0" fillId="2" borderId="9" xfId="0" applyFill="1" applyBorder="1" applyAlignment="1">
      <alignment vertical="center"/>
    </xf>
    <xf numFmtId="0" fontId="0" fillId="2" borderId="8" xfId="0" applyFill="1" applyBorder="1" applyAlignment="1">
      <alignment horizontal="right" vertical="center"/>
    </xf>
    <xf numFmtId="0" fontId="0" fillId="2" borderId="0" xfId="0" applyFill="1" applyBorder="1" applyAlignment="1">
      <alignment vertical="center"/>
    </xf>
    <xf numFmtId="0" fontId="0" fillId="2" borderId="2" xfId="0" applyFill="1" applyBorder="1" applyAlignment="1">
      <alignment horizontal="right"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14" fontId="0" fillId="2" borderId="1" xfId="0" applyNumberFormat="1" applyFill="1" applyBorder="1" applyAlignment="1">
      <alignment horizontal="center" vertical="center"/>
    </xf>
    <xf numFmtId="0" fontId="0" fillId="2" borderId="0" xfId="0" applyFill="1" applyAlignment="1">
      <alignment horizontal="right" vertical="center"/>
    </xf>
    <xf numFmtId="173" fontId="0" fillId="2" borderId="0" xfId="0" applyNumberFormat="1" applyFill="1" applyAlignment="1">
      <alignment horizontal="left" vertical="center"/>
    </xf>
    <xf numFmtId="14" fontId="0" fillId="2" borderId="0" xfId="0" applyNumberFormat="1" applyFill="1" applyAlignment="1">
      <alignment horizontal="left" vertical="center"/>
    </xf>
    <xf numFmtId="0" fontId="10" fillId="3" borderId="1" xfId="0" applyFont="1" applyFill="1" applyBorder="1" applyAlignment="1">
      <alignment horizontal="left"/>
    </xf>
    <xf numFmtId="0" fontId="0" fillId="0" borderId="12" xfId="0" applyBorder="1" applyAlignment="1">
      <alignment horizontal="center" vertical="center" wrapText="1"/>
    </xf>
    <xf numFmtId="173" fontId="0" fillId="2" borderId="0" xfId="0" applyNumberFormat="1" applyFill="1" applyBorder="1" applyAlignment="1">
      <alignment horizontal="left" vertical="center"/>
    </xf>
    <xf numFmtId="173" fontId="4" fillId="2" borderId="0" xfId="0" applyNumberFormat="1" applyFont="1" applyFill="1" applyBorder="1" applyAlignment="1">
      <alignment horizontal="left" vertical="center"/>
    </xf>
    <xf numFmtId="173" fontId="0" fillId="2" borderId="8" xfId="0" applyNumberFormat="1" applyFill="1" applyBorder="1" applyAlignment="1">
      <alignment vertical="center"/>
    </xf>
    <xf numFmtId="173" fontId="0" fillId="2" borderId="8" xfId="0" applyNumberFormat="1" applyFill="1" applyBorder="1" applyAlignment="1">
      <alignment horizontal="left" vertical="center" indent="1"/>
    </xf>
    <xf numFmtId="173" fontId="0" fillId="2" borderId="2" xfId="0" applyNumberFormat="1" applyFill="1" applyBorder="1" applyAlignment="1">
      <alignment horizontal="left" vertical="center" indent="1"/>
    </xf>
    <xf numFmtId="173" fontId="0" fillId="2" borderId="6" xfId="0" applyNumberFormat="1" applyFill="1" applyBorder="1" applyAlignment="1">
      <alignment horizontal="left" vertical="center" indent="1"/>
    </xf>
    <xf numFmtId="173" fontId="0" fillId="2" borderId="6" xfId="0" applyNumberFormat="1" applyFont="1" applyFill="1" applyBorder="1" applyAlignment="1">
      <alignment horizontal="left" vertical="center" indent="1"/>
    </xf>
    <xf numFmtId="173" fontId="0" fillId="2" borderId="4" xfId="0" applyNumberFormat="1" applyFill="1" applyBorder="1" applyAlignment="1">
      <alignment horizontal="left" vertical="center" indent="1"/>
    </xf>
    <xf numFmtId="0" fontId="12" fillId="4" borderId="1" xfId="0" applyFont="1" applyFill="1" applyBorder="1" applyAlignment="1">
      <alignment horizontal="center"/>
    </xf>
    <xf numFmtId="173" fontId="0" fillId="2" borderId="5" xfId="0" applyNumberFormat="1" applyFill="1" applyBorder="1" applyAlignment="1">
      <alignment horizontal="left" vertical="center" indent="1"/>
    </xf>
    <xf numFmtId="0" fontId="0" fillId="2" borderId="1" xfId="0" applyNumberFormat="1" applyFill="1" applyBorder="1" applyAlignment="1">
      <alignment horizontal="center" vertical="center"/>
    </xf>
    <xf numFmtId="0" fontId="4" fillId="3" borderId="1" xfId="0" applyFont="1" applyFill="1" applyBorder="1" applyAlignment="1">
      <alignment horizontal="center" vertical="center" wrapText="1"/>
    </xf>
    <xf numFmtId="0" fontId="0" fillId="5" borderId="1" xfId="0" applyFill="1" applyBorder="1" applyAlignment="1">
      <alignment/>
    </xf>
    <xf numFmtId="0" fontId="11" fillId="3" borderId="1" xfId="0" applyFont="1" applyFill="1" applyBorder="1" applyAlignment="1">
      <alignment horizontal="left"/>
    </xf>
    <xf numFmtId="0" fontId="13" fillId="6" borderId="1" xfId="0" applyFont="1" applyFill="1" applyBorder="1" applyAlignment="1">
      <alignment horizontal="center"/>
    </xf>
    <xf numFmtId="0" fontId="13" fillId="4" borderId="1" xfId="0" applyFont="1" applyFill="1" applyBorder="1" applyAlignment="1">
      <alignment horizontal="center" vertical="center" wrapText="1"/>
    </xf>
    <xf numFmtId="0" fontId="0" fillId="7" borderId="0" xfId="0" applyFill="1" applyAlignment="1">
      <alignment/>
    </xf>
    <xf numFmtId="0" fontId="14" fillId="6" borderId="1" xfId="0" applyFont="1" applyFill="1" applyBorder="1" applyAlignment="1">
      <alignment horizontal="center"/>
    </xf>
    <xf numFmtId="0" fontId="15" fillId="7" borderId="0" xfId="0" applyFont="1" applyFill="1" applyAlignment="1">
      <alignment/>
    </xf>
    <xf numFmtId="0" fontId="14" fillId="6" borderId="1" xfId="0" applyFont="1" applyFill="1" applyBorder="1" applyAlignment="1">
      <alignment horizontal="center" vertical="center" wrapText="1"/>
    </xf>
    <xf numFmtId="0" fontId="10" fillId="8" borderId="1" xfId="0" applyFont="1" applyFill="1" applyBorder="1" applyAlignment="1" applyProtection="1">
      <alignment horizontal="left"/>
      <protection locked="0"/>
    </xf>
    <xf numFmtId="14" fontId="10" fillId="8" borderId="1" xfId="0" applyNumberFormat="1" applyFont="1" applyFill="1" applyBorder="1" applyAlignment="1" applyProtection="1">
      <alignment horizontal="left"/>
      <protection locked="0"/>
    </xf>
    <xf numFmtId="0" fontId="0" fillId="8" borderId="1" xfId="0" applyFill="1" applyBorder="1" applyAlignment="1" applyProtection="1">
      <alignment/>
      <protection locked="0"/>
    </xf>
    <xf numFmtId="49" fontId="0" fillId="8" borderId="1" xfId="0" applyNumberFormat="1" applyFill="1" applyBorder="1" applyAlignment="1" applyProtection="1">
      <alignment vertical="center"/>
      <protection locked="0"/>
    </xf>
    <xf numFmtId="0" fontId="4" fillId="8" borderId="1" xfId="0" applyFont="1" applyFill="1" applyBorder="1" applyAlignment="1" applyProtection="1">
      <alignment vertical="center" wrapText="1"/>
      <protection locked="0"/>
    </xf>
    <xf numFmtId="173" fontId="0" fillId="2" borderId="0" xfId="0" applyNumberFormat="1" applyFill="1" applyBorder="1" applyAlignment="1" applyProtection="1">
      <alignment horizontal="left" vertical="center"/>
      <protection/>
    </xf>
    <xf numFmtId="173" fontId="4" fillId="2" borderId="0" xfId="0" applyNumberFormat="1" applyFont="1" applyFill="1" applyBorder="1" applyAlignment="1" applyProtection="1">
      <alignment horizontal="left" vertical="center"/>
      <protection/>
    </xf>
    <xf numFmtId="173" fontId="0" fillId="2" borderId="0" xfId="0" applyNumberFormat="1" applyFill="1" applyBorder="1" applyAlignment="1" applyProtection="1">
      <alignment vertical="center"/>
      <protection/>
    </xf>
    <xf numFmtId="173" fontId="0" fillId="2" borderId="8" xfId="0" applyNumberFormat="1" applyFill="1" applyBorder="1" applyAlignment="1" applyProtection="1">
      <alignment horizontal="left" vertical="center" indent="1"/>
      <protection locked="0"/>
    </xf>
    <xf numFmtId="0" fontId="0" fillId="2" borderId="5"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2" xfId="0" applyFill="1" applyBorder="1" applyAlignment="1" applyProtection="1">
      <alignment vertical="center"/>
      <protection locked="0"/>
    </xf>
    <xf numFmtId="0" fontId="10" fillId="7" borderId="0" xfId="0" applyFont="1" applyFill="1" applyAlignment="1" applyProtection="1">
      <alignment/>
      <protection locked="0"/>
    </xf>
    <xf numFmtId="0" fontId="11" fillId="8" borderId="1" xfId="0" applyFont="1" applyFill="1" applyBorder="1" applyAlignment="1" applyProtection="1">
      <alignment horizontal="center"/>
      <protection/>
    </xf>
    <xf numFmtId="174" fontId="0" fillId="8" borderId="1" xfId="0" applyNumberFormat="1" applyFill="1" applyBorder="1" applyAlignment="1" applyProtection="1">
      <alignment/>
      <protection locked="0"/>
    </xf>
    <xf numFmtId="0" fontId="0" fillId="8" borderId="7" xfId="0" applyFill="1" applyBorder="1" applyAlignment="1">
      <alignment vertical="center"/>
    </xf>
    <xf numFmtId="0" fontId="0" fillId="7" borderId="0" xfId="0" applyFill="1" applyBorder="1" applyAlignment="1">
      <alignment vertical="center"/>
    </xf>
    <xf numFmtId="0" fontId="22" fillId="6" borderId="7" xfId="0" applyFont="1" applyFill="1" applyBorder="1" applyAlignment="1">
      <alignment/>
    </xf>
    <xf numFmtId="0" fontId="23" fillId="6" borderId="8" xfId="0" applyFont="1" applyFill="1" applyBorder="1" applyAlignment="1">
      <alignment/>
    </xf>
    <xf numFmtId="0" fontId="24" fillId="0" borderId="0" xfId="0" applyFont="1" applyAlignment="1">
      <alignment/>
    </xf>
    <xf numFmtId="0" fontId="10" fillId="6" borderId="1" xfId="0" applyFont="1" applyFill="1" applyBorder="1" applyAlignment="1">
      <alignment/>
    </xf>
    <xf numFmtId="0" fontId="4" fillId="8" borderId="1" xfId="0" applyFont="1" applyFill="1" applyBorder="1" applyAlignment="1" applyProtection="1">
      <alignment vertical="center" wrapText="1"/>
      <protection/>
    </xf>
    <xf numFmtId="2" fontId="14" fillId="6" borderId="5" xfId="0" applyNumberFormat="1" applyFont="1" applyFill="1" applyBorder="1" applyAlignment="1">
      <alignment horizontal="center" vertical="center" wrapText="1"/>
    </xf>
    <xf numFmtId="2" fontId="14" fillId="6" borderId="4" xfId="0" applyNumberFormat="1"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13" xfId="0" applyFont="1" applyFill="1" applyBorder="1" applyAlignment="1">
      <alignment horizontal="center" vertical="center" wrapText="1"/>
    </xf>
    <xf numFmtId="14" fontId="0" fillId="2" borderId="7" xfId="0" applyNumberFormat="1" applyFill="1" applyBorder="1" applyAlignment="1">
      <alignment horizontal="center" vertical="center"/>
    </xf>
    <xf numFmtId="0" fontId="14" fillId="6" borderId="5"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26" fillId="9" borderId="0" xfId="0" applyFont="1" applyFill="1" applyAlignment="1">
      <alignment horizontal="center" vertical="center" wrapText="1"/>
    </xf>
    <xf numFmtId="0" fontId="0" fillId="8" borderId="7" xfId="0" applyFill="1" applyBorder="1" applyAlignment="1" applyProtection="1">
      <alignment horizontal="center" vertical="center"/>
      <protection locked="0"/>
    </xf>
    <xf numFmtId="0" fontId="0" fillId="8" borderId="14" xfId="0" applyFill="1" applyBorder="1" applyAlignment="1" applyProtection="1">
      <alignment horizontal="center" vertical="center"/>
      <protection locked="0"/>
    </xf>
    <xf numFmtId="14" fontId="0" fillId="8" borderId="7" xfId="0" applyNumberFormat="1" applyFill="1" applyBorder="1" applyAlignment="1" applyProtection="1">
      <alignment horizontal="center" vertical="center"/>
      <protection locked="0"/>
    </xf>
    <xf numFmtId="0" fontId="20" fillId="7" borderId="0" xfId="0" applyFont="1" applyFill="1" applyAlignment="1">
      <alignment horizontal="left" vertical="center" wrapText="1"/>
    </xf>
    <xf numFmtId="0" fontId="0" fillId="2" borderId="1" xfId="0"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14" fillId="6" borderId="1" xfId="0" applyFont="1" applyFill="1" applyBorder="1" applyAlignment="1">
      <alignment horizontal="center"/>
    </xf>
    <xf numFmtId="0" fontId="16" fillId="10" borderId="3" xfId="0" applyFont="1" applyFill="1" applyBorder="1" applyAlignment="1">
      <alignment horizontal="center" vertical="center"/>
    </xf>
    <xf numFmtId="0" fontId="17" fillId="10" borderId="3" xfId="0" applyFont="1" applyFill="1" applyBorder="1" applyAlignment="1">
      <alignment horizontal="center" vertical="center"/>
    </xf>
    <xf numFmtId="0" fontId="18" fillId="9" borderId="7" xfId="0" applyFont="1" applyFill="1" applyBorder="1" applyAlignment="1">
      <alignment horizontal="center" vertical="top" wrapText="1"/>
    </xf>
    <xf numFmtId="0" fontId="0" fillId="0" borderId="14" xfId="0" applyBorder="1" applyAlignment="1">
      <alignment/>
    </xf>
    <xf numFmtId="0" fontId="0" fillId="0" borderId="0" xfId="0" applyAlignment="1">
      <alignment horizontal="center"/>
    </xf>
    <xf numFmtId="0" fontId="14" fillId="6" borderId="1"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wrapText="1"/>
    </xf>
    <xf numFmtId="0" fontId="7" fillId="2" borderId="0" xfId="0" applyFont="1" applyFill="1" applyAlignment="1">
      <alignment horizontal="center" vertical="center"/>
    </xf>
    <xf numFmtId="0" fontId="0"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4" fillId="2" borderId="0" xfId="0" applyFont="1" applyFill="1" applyBorder="1" applyAlignment="1">
      <alignment horizontal="left" vertical="center"/>
    </xf>
    <xf numFmtId="0" fontId="9" fillId="2" borderId="0" xfId="0" applyFont="1" applyFill="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8" fillId="2" borderId="0" xfId="0" applyFont="1" applyFill="1" applyAlignment="1">
      <alignment horizontal="center" vertical="center"/>
    </xf>
    <xf numFmtId="0" fontId="0" fillId="2" borderId="8" xfId="0" applyFill="1" applyBorder="1" applyAlignment="1">
      <alignment horizontal="left" vertical="center"/>
    </xf>
    <xf numFmtId="0" fontId="0" fillId="2" borderId="0" xfId="0"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0" fillId="2" borderId="7" xfId="0" applyFill="1" applyBorder="1" applyAlignment="1">
      <alignment horizontal="left" vertical="center"/>
    </xf>
    <xf numFmtId="0" fontId="0" fillId="2" borderId="15" xfId="0" applyFill="1" applyBorder="1" applyAlignment="1">
      <alignment horizontal="left" vertical="center"/>
    </xf>
    <xf numFmtId="0" fontId="0" fillId="2" borderId="14" xfId="0" applyFill="1" applyBorder="1" applyAlignment="1">
      <alignment horizontal="left" vertical="center"/>
    </xf>
    <xf numFmtId="0" fontId="4" fillId="2" borderId="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7" xfId="0" applyFill="1" applyBorder="1" applyAlignment="1">
      <alignment horizontal="left" vertical="center" wrapText="1"/>
    </xf>
    <xf numFmtId="0" fontId="0" fillId="2" borderId="15" xfId="0" applyFill="1" applyBorder="1" applyAlignment="1">
      <alignment horizontal="left" vertical="center" wrapText="1"/>
    </xf>
    <xf numFmtId="0" fontId="0" fillId="2" borderId="14" xfId="0" applyFill="1" applyBorder="1" applyAlignment="1">
      <alignment horizontal="left" vertical="center" wrapText="1"/>
    </xf>
    <xf numFmtId="0" fontId="0" fillId="2" borderId="7"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2" xfId="0" applyFill="1" applyBorder="1" applyAlignment="1">
      <alignment horizontal="left"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3"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3" xfId="0" applyFill="1" applyBorder="1" applyAlignment="1">
      <alignment horizontal="left" vertical="center"/>
    </xf>
    <xf numFmtId="0" fontId="4" fillId="2" borderId="1" xfId="0" applyFont="1" applyFill="1" applyBorder="1" applyAlignment="1">
      <alignment horizontal="left" vertical="center"/>
    </xf>
    <xf numFmtId="0" fontId="4" fillId="2" borderId="7"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885825</xdr:rowOff>
    </xdr:from>
    <xdr:ext cx="10668000" cy="314325"/>
    <xdr:sp>
      <xdr:nvSpPr>
        <xdr:cNvPr id="1" name="TextBox 5"/>
        <xdr:cNvSpPr txBox="1">
          <a:spLocks noChangeArrowheads="1"/>
        </xdr:cNvSpPr>
      </xdr:nvSpPr>
      <xdr:spPr>
        <a:xfrm>
          <a:off x="9525" y="1266825"/>
          <a:ext cx="10668000" cy="314325"/>
        </a:xfrm>
        <a:prstGeom prst="rect">
          <a:avLst/>
        </a:prstGeom>
        <a:solidFill>
          <a:srgbClr val="000000"/>
        </a:solidFill>
        <a:ln w="9525" cmpd="sng">
          <a:solidFill>
            <a:srgbClr val="FF0000"/>
          </a:solidFill>
          <a:headEnd type="none"/>
          <a:tailEnd type="none"/>
        </a:ln>
      </xdr:spPr>
      <xdr:txBody>
        <a:bodyPr vertOverflow="clip" wrap="square" anchor="ctr"/>
        <a:p>
          <a:pPr algn="ctr">
            <a:defRPr/>
          </a:pPr>
          <a:r>
            <a:rPr lang="en-US" cap="none" sz="1400" b="0" i="0" u="none" baseline="0">
              <a:solidFill>
                <a:srgbClr val="00FFFF"/>
              </a:solidFill>
              <a:latin typeface="Arial"/>
              <a:ea typeface="Arial"/>
              <a:cs typeface="Arial"/>
            </a:rPr>
            <a:t>Developed by: BIPLAB LAHIRI. Bangiya Gramin Vikash Bank, Raiganj Branch, Phone- 9474103451, Email- biplab.rnj@gmail.com</a:t>
          </a:r>
        </a:p>
      </xdr:txBody>
    </xdr:sp>
    <xdr:clientData/>
  </xdr:oneCellAnchor>
  <xdr:twoCellAnchor>
    <xdr:from>
      <xdr:col>2</xdr:col>
      <xdr:colOff>3524250</xdr:colOff>
      <xdr:row>58</xdr:row>
      <xdr:rowOff>104775</xdr:rowOff>
    </xdr:from>
    <xdr:to>
      <xdr:col>6</xdr:col>
      <xdr:colOff>295275</xdr:colOff>
      <xdr:row>60</xdr:row>
      <xdr:rowOff>66675</xdr:rowOff>
    </xdr:to>
    <xdr:sp>
      <xdr:nvSpPr>
        <xdr:cNvPr id="2" name="TextBox 11"/>
        <xdr:cNvSpPr txBox="1">
          <a:spLocks noChangeArrowheads="1"/>
        </xdr:cNvSpPr>
      </xdr:nvSpPr>
      <xdr:spPr>
        <a:xfrm>
          <a:off x="8134350" y="11763375"/>
          <a:ext cx="4257675" cy="285750"/>
        </a:xfrm>
        <a:prstGeom prst="rect">
          <a:avLst/>
        </a:prstGeom>
        <a:solidFill>
          <a:srgbClr val="800000"/>
        </a:solidFill>
        <a:ln w="9525" cmpd="sng">
          <a:noFill/>
        </a:ln>
      </xdr:spPr>
      <xdr:txBody>
        <a:bodyPr vertOverflow="clip" wrap="square"/>
        <a:p>
          <a:pPr algn="ctr">
            <a:defRPr/>
          </a:pPr>
          <a:r>
            <a:rPr lang="en-US" cap="none" sz="1600" b="0" i="0" u="none" baseline="0">
              <a:solidFill>
                <a:srgbClr val="FFFFFF"/>
              </a:solidFill>
              <a:latin typeface="Arial"/>
              <a:ea typeface="Arial"/>
              <a:cs typeface="Arial"/>
            </a:rPr>
            <a:t>Downloaded from : AllBankingSolutions.com</a:t>
          </a:r>
        </a:p>
      </xdr:txBody>
    </xdr:sp>
    <xdr:clientData/>
  </xdr:twoCellAnchor>
  <xdr:twoCellAnchor>
    <xdr:from>
      <xdr:col>1</xdr:col>
      <xdr:colOff>9525</xdr:colOff>
      <xdr:row>1</xdr:row>
      <xdr:rowOff>485775</xdr:rowOff>
    </xdr:from>
    <xdr:to>
      <xdr:col>2</xdr:col>
      <xdr:colOff>6057900</xdr:colOff>
      <xdr:row>1</xdr:row>
      <xdr:rowOff>771525</xdr:rowOff>
    </xdr:to>
    <xdr:sp>
      <xdr:nvSpPr>
        <xdr:cNvPr id="3" name="TextBox 13"/>
        <xdr:cNvSpPr txBox="1">
          <a:spLocks noChangeArrowheads="1"/>
        </xdr:cNvSpPr>
      </xdr:nvSpPr>
      <xdr:spPr>
        <a:xfrm>
          <a:off x="9525" y="866775"/>
          <a:ext cx="10658475" cy="285750"/>
        </a:xfrm>
        <a:prstGeom prst="rect">
          <a:avLst/>
        </a:prstGeom>
        <a:gradFill rotWithShape="1">
          <a:gsLst>
            <a:gs pos="0">
              <a:srgbClr val="0000FF"/>
            </a:gs>
            <a:gs pos="50000">
              <a:srgbClr val="000075"/>
            </a:gs>
            <a:gs pos="100000">
              <a:srgbClr val="0000FF"/>
            </a:gs>
          </a:gsLst>
          <a:lin ang="5400000" scaled="1"/>
        </a:gradFill>
        <a:ln w="9525" cmpd="sng">
          <a:noFill/>
        </a:ln>
      </xdr:spPr>
      <xdr:txBody>
        <a:bodyPr vertOverflow="clip" wrap="square"/>
        <a:p>
          <a:pPr algn="ctr">
            <a:defRPr/>
          </a:pPr>
          <a:r>
            <a:rPr lang="en-US" cap="none" sz="1600" b="0" i="0" u="none" baseline="0">
              <a:solidFill>
                <a:srgbClr val="00FF00"/>
              </a:solidFill>
              <a:latin typeface="Arial"/>
              <a:ea typeface="Arial"/>
              <a:cs typeface="Arial"/>
            </a:rPr>
            <a:t>Downloaded from : AllBankingSolutions.com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16</xdr:row>
      <xdr:rowOff>9525</xdr:rowOff>
    </xdr:from>
    <xdr:to>
      <xdr:col>11</xdr:col>
      <xdr:colOff>28575</xdr:colOff>
      <xdr:row>19</xdr:row>
      <xdr:rowOff>28575</xdr:rowOff>
    </xdr:to>
    <xdr:sp>
      <xdr:nvSpPr>
        <xdr:cNvPr id="1" name="TextBox 1"/>
        <xdr:cNvSpPr txBox="1">
          <a:spLocks noChangeArrowheads="1"/>
        </xdr:cNvSpPr>
      </xdr:nvSpPr>
      <xdr:spPr>
        <a:xfrm>
          <a:off x="2400300" y="3095625"/>
          <a:ext cx="6305550" cy="504825"/>
        </a:xfrm>
        <a:prstGeom prst="rect">
          <a:avLst/>
        </a:prstGeom>
        <a:solidFill>
          <a:srgbClr val="800000"/>
        </a:solidFill>
        <a:ln w="9525" cmpd="sng">
          <a:solidFill>
            <a:srgbClr val="000000"/>
          </a:solidFill>
          <a:headEnd type="none"/>
          <a:tailEnd type="none"/>
        </a:ln>
      </xdr:spPr>
      <xdr:txBody>
        <a:bodyPr vertOverflow="clip" wrap="square"/>
        <a:p>
          <a:pPr algn="ctr">
            <a:defRPr/>
          </a:pPr>
          <a:r>
            <a:rPr lang="en-US" cap="none" sz="1400" b="0" i="0" u="none" baseline="0">
              <a:solidFill>
                <a:srgbClr val="CCFFFF"/>
              </a:solidFill>
              <a:latin typeface="Arial"/>
              <a:ea typeface="Arial"/>
              <a:cs typeface="Arial"/>
            </a:rPr>
            <a:t>Downloaded from : AllBankingSolutions.com
</a:t>
          </a:r>
          <a:r>
            <a:rPr lang="en-US" cap="none" sz="1400" b="0" i="0" u="none" baseline="0">
              <a:solidFill>
                <a:srgbClr val="00FF00"/>
              </a:solidFill>
              <a:latin typeface="Arial"/>
              <a:ea typeface="Arial"/>
              <a:cs typeface="Arial"/>
            </a:rPr>
            <a:t>Developed by : Biplab Lahiri, Bangiya Gramin Vikash Bank, Raiganj Branch.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110</xdr:row>
      <xdr:rowOff>114300</xdr:rowOff>
    </xdr:from>
    <xdr:ext cx="10668000" cy="314325"/>
    <xdr:sp>
      <xdr:nvSpPr>
        <xdr:cNvPr id="1" name="TextBox 1"/>
        <xdr:cNvSpPr txBox="1">
          <a:spLocks noChangeArrowheads="1"/>
        </xdr:cNvSpPr>
      </xdr:nvSpPr>
      <xdr:spPr>
        <a:xfrm>
          <a:off x="9525" y="20669250"/>
          <a:ext cx="10668000" cy="314325"/>
        </a:xfrm>
        <a:prstGeom prst="rect">
          <a:avLst/>
        </a:prstGeom>
        <a:solidFill>
          <a:srgbClr val="000000"/>
        </a:solidFill>
        <a:ln w="9525" cmpd="sng">
          <a:solidFill>
            <a:srgbClr val="FF0000"/>
          </a:solidFill>
          <a:headEnd type="none"/>
          <a:tailEnd type="none"/>
        </a:ln>
      </xdr:spPr>
      <xdr:txBody>
        <a:bodyPr vertOverflow="clip" wrap="square" anchor="ctr"/>
        <a:p>
          <a:pPr algn="ctr">
            <a:defRPr/>
          </a:pPr>
          <a:r>
            <a:rPr lang="en-US" cap="none" sz="1400" b="0" i="0" u="none" baseline="0">
              <a:solidFill>
                <a:srgbClr val="00FFFF"/>
              </a:solidFill>
              <a:latin typeface="Arial"/>
              <a:ea typeface="Arial"/>
              <a:cs typeface="Arial"/>
            </a:rPr>
            <a:t>Developed by: BIPLAB LAHIRI. Bangiya Gramin Vikash Bank, Raiganj Branch, Phone- 9474103451, Email- biplab.rnj@gmail.com</a:t>
          </a:r>
        </a:p>
      </xdr:txBody>
    </xdr:sp>
    <xdr:clientData/>
  </xdr:oneCellAnchor>
  <xdr:twoCellAnchor>
    <xdr:from>
      <xdr:col>0</xdr:col>
      <xdr:colOff>47625</xdr:colOff>
      <xdr:row>112</xdr:row>
      <xdr:rowOff>123825</xdr:rowOff>
    </xdr:from>
    <xdr:to>
      <xdr:col>5</xdr:col>
      <xdr:colOff>85725</xdr:colOff>
      <xdr:row>114</xdr:row>
      <xdr:rowOff>85725</xdr:rowOff>
    </xdr:to>
    <xdr:sp>
      <xdr:nvSpPr>
        <xdr:cNvPr id="2" name="TextBox 2"/>
        <xdr:cNvSpPr txBox="1">
          <a:spLocks noChangeArrowheads="1"/>
        </xdr:cNvSpPr>
      </xdr:nvSpPr>
      <xdr:spPr>
        <a:xfrm>
          <a:off x="47625" y="21002625"/>
          <a:ext cx="4257675" cy="285750"/>
        </a:xfrm>
        <a:prstGeom prst="rect">
          <a:avLst/>
        </a:prstGeom>
        <a:solidFill>
          <a:srgbClr val="800000"/>
        </a:solidFill>
        <a:ln w="9525" cmpd="sng">
          <a:noFill/>
        </a:ln>
      </xdr:spPr>
      <xdr:txBody>
        <a:bodyPr vertOverflow="clip" wrap="square"/>
        <a:p>
          <a:pPr algn="ctr">
            <a:defRPr/>
          </a:pPr>
          <a:r>
            <a:rPr lang="en-US" cap="none" sz="1600" b="0" i="0" u="none" baseline="0">
              <a:solidFill>
                <a:srgbClr val="FFFFFF"/>
              </a:solidFill>
              <a:latin typeface="Arial"/>
              <a:ea typeface="Arial"/>
              <a:cs typeface="Arial"/>
            </a:rPr>
            <a:t>Downloaded from : AllBankingSolutions.com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2"/>
  <sheetViews>
    <sheetView tabSelected="1" workbookViewId="0" topLeftCell="B1">
      <selection activeCell="C48" sqref="C48"/>
    </sheetView>
  </sheetViews>
  <sheetFormatPr defaultColWidth="9.140625" defaultRowHeight="12.75"/>
  <cols>
    <col min="1" max="1" width="0" style="0" hidden="1" customWidth="1"/>
    <col min="2" max="2" width="69.140625" style="0" customWidth="1"/>
    <col min="3" max="3" width="91.140625" style="0" customWidth="1"/>
    <col min="5" max="5" width="1.7109375" style="0" customWidth="1"/>
    <col min="6" max="6" width="10.28125" style="0" customWidth="1"/>
    <col min="7" max="7" width="7.00390625" style="0" customWidth="1"/>
    <col min="8" max="8" width="13.00390625" style="0" customWidth="1"/>
    <col min="11" max="11" width="20.7109375" style="0" hidden="1" customWidth="1"/>
    <col min="12" max="12" width="19.00390625" style="0" hidden="1" customWidth="1"/>
    <col min="13" max="13" width="9.140625" style="0" hidden="1" customWidth="1"/>
    <col min="14" max="14" width="9.140625" style="0" customWidth="1"/>
  </cols>
  <sheetData>
    <row r="1" spans="2:9" ht="30" customHeight="1">
      <c r="B1" s="95" t="s">
        <v>184</v>
      </c>
      <c r="C1" s="96"/>
      <c r="D1" s="48"/>
      <c r="E1" s="48"/>
      <c r="F1" s="48"/>
      <c r="G1" s="48"/>
      <c r="H1" s="48"/>
      <c r="I1" s="48"/>
    </row>
    <row r="2" spans="2:9" ht="105.75" customHeight="1">
      <c r="B2" s="97" t="s">
        <v>209</v>
      </c>
      <c r="C2" s="98"/>
      <c r="D2" s="48"/>
      <c r="E2" s="48"/>
      <c r="F2" s="48"/>
      <c r="G2" s="48"/>
      <c r="H2" s="48"/>
      <c r="I2" s="48"/>
    </row>
    <row r="3" spans="2:9" ht="12.75">
      <c r="B3" s="30" t="s">
        <v>117</v>
      </c>
      <c r="C3" s="52"/>
      <c r="D3" s="67"/>
      <c r="E3" s="48"/>
      <c r="F3" s="50" t="s">
        <v>185</v>
      </c>
      <c r="G3" s="48"/>
      <c r="H3" s="48"/>
      <c r="I3" s="48"/>
    </row>
    <row r="4" spans="2:9" ht="12.75">
      <c r="B4" s="30" t="s">
        <v>118</v>
      </c>
      <c r="C4" s="52"/>
      <c r="D4" s="48"/>
      <c r="E4" s="48"/>
      <c r="F4" s="50" t="s">
        <v>186</v>
      </c>
      <c r="G4" s="48"/>
      <c r="H4" s="48"/>
      <c r="I4" s="48"/>
    </row>
    <row r="5" spans="2:9" ht="12.75">
      <c r="B5" s="30" t="s">
        <v>192</v>
      </c>
      <c r="C5" s="52" t="s">
        <v>185</v>
      </c>
      <c r="D5" s="48"/>
      <c r="E5" s="48"/>
      <c r="F5" s="50"/>
      <c r="G5" s="48"/>
      <c r="H5" s="48"/>
      <c r="I5" s="48"/>
    </row>
    <row r="6" spans="2:9" ht="12.75">
      <c r="B6" s="30" t="s">
        <v>119</v>
      </c>
      <c r="C6" s="52"/>
      <c r="D6" s="48"/>
      <c r="E6" s="48"/>
      <c r="F6" s="48"/>
      <c r="G6" s="48"/>
      <c r="H6" s="48"/>
      <c r="I6" s="48"/>
    </row>
    <row r="7" spans="2:9" ht="12.75">
      <c r="B7" s="30" t="s">
        <v>193</v>
      </c>
      <c r="C7" s="52"/>
      <c r="D7" s="48"/>
      <c r="E7" s="48"/>
      <c r="F7" s="48"/>
      <c r="G7" s="48"/>
      <c r="H7" s="48"/>
      <c r="I7" s="48"/>
    </row>
    <row r="8" spans="2:9" ht="12.75">
      <c r="B8" s="30" t="s">
        <v>194</v>
      </c>
      <c r="C8" s="70"/>
      <c r="D8" s="71"/>
      <c r="E8" s="48"/>
      <c r="F8" s="48"/>
      <c r="G8" s="48"/>
      <c r="H8" s="48"/>
      <c r="I8" s="48"/>
    </row>
    <row r="9" spans="2:9" ht="12.75">
      <c r="B9" s="30" t="s">
        <v>120</v>
      </c>
      <c r="C9" s="52"/>
      <c r="D9" s="48"/>
      <c r="E9" s="48"/>
      <c r="F9" s="48"/>
      <c r="G9" s="48"/>
      <c r="H9" s="48"/>
      <c r="I9" s="48"/>
    </row>
    <row r="10" spans="2:9" ht="12.75">
      <c r="B10" s="30" t="s">
        <v>121</v>
      </c>
      <c r="C10" s="52"/>
      <c r="D10" s="48"/>
      <c r="E10" s="48"/>
      <c r="F10" s="48"/>
      <c r="G10" s="48"/>
      <c r="H10" s="48"/>
      <c r="I10" s="48"/>
    </row>
    <row r="11" spans="2:13" ht="12.75">
      <c r="B11" s="30" t="s">
        <v>122</v>
      </c>
      <c r="C11" s="52"/>
      <c r="D11" s="48"/>
      <c r="E11" s="48"/>
      <c r="F11" s="48"/>
      <c r="G11" s="48"/>
      <c r="H11" s="48"/>
      <c r="I11" s="48"/>
      <c r="K11" s="99" t="s">
        <v>187</v>
      </c>
      <c r="L11" s="99"/>
      <c r="M11" s="99"/>
    </row>
    <row r="12" spans="2:12" ht="12.75">
      <c r="B12" s="30" t="s">
        <v>123</v>
      </c>
      <c r="C12" s="52"/>
      <c r="D12" s="48"/>
      <c r="E12" s="48"/>
      <c r="F12" s="48"/>
      <c r="G12" s="48"/>
      <c r="H12" s="48"/>
      <c r="I12" s="48"/>
      <c r="K12" t="s">
        <v>158</v>
      </c>
      <c r="L12">
        <f>Form16!H79</f>
        <v>0</v>
      </c>
    </row>
    <row r="13" spans="2:13" ht="12.75">
      <c r="B13" s="30" t="s">
        <v>124</v>
      </c>
      <c r="C13" s="52"/>
      <c r="D13" s="48"/>
      <c r="E13" s="48"/>
      <c r="F13" s="48"/>
      <c r="G13" s="48"/>
      <c r="H13" s="48"/>
      <c r="I13" s="48"/>
      <c r="L13">
        <v>180000</v>
      </c>
      <c r="M13">
        <v>0</v>
      </c>
    </row>
    <row r="14" spans="2:13" ht="12.75">
      <c r="B14" s="30" t="s">
        <v>125</v>
      </c>
      <c r="C14" s="52"/>
      <c r="D14" s="48"/>
      <c r="E14" s="48"/>
      <c r="F14" s="48"/>
      <c r="G14" s="48"/>
      <c r="H14" s="48"/>
      <c r="I14" s="48"/>
      <c r="K14">
        <f>L12-L13</f>
        <v>-180000</v>
      </c>
      <c r="L14">
        <f>IF(K14&gt;0,K14,0)</f>
        <v>0</v>
      </c>
      <c r="M14">
        <f>IF(L14&gt;320000,32000,L14*10%)</f>
        <v>0</v>
      </c>
    </row>
    <row r="15" spans="2:13" ht="12.75">
      <c r="B15" s="30" t="s">
        <v>126</v>
      </c>
      <c r="C15" s="52"/>
      <c r="D15" s="48"/>
      <c r="E15" s="48"/>
      <c r="F15" s="48"/>
      <c r="G15" s="48"/>
      <c r="H15" s="48"/>
      <c r="I15" s="48"/>
      <c r="K15">
        <f>K14-320000</f>
        <v>-500000</v>
      </c>
      <c r="L15">
        <f>IF(K15&gt;0,K15,0)</f>
        <v>0</v>
      </c>
      <c r="M15">
        <f>IF(L15&gt;300000,60000,L15*20%)</f>
        <v>0</v>
      </c>
    </row>
    <row r="16" spans="2:13" ht="12.75">
      <c r="B16" s="30" t="s">
        <v>128</v>
      </c>
      <c r="C16" s="52"/>
      <c r="D16" s="48"/>
      <c r="E16" s="48"/>
      <c r="F16" s="48"/>
      <c r="G16" s="48"/>
      <c r="H16" s="48"/>
      <c r="I16" s="48"/>
      <c r="K16">
        <f>K15-300000</f>
        <v>-800000</v>
      </c>
      <c r="L16">
        <f>IF(K16&gt;0,K16,0)</f>
        <v>0</v>
      </c>
      <c r="M16">
        <f>L16*30%</f>
        <v>0</v>
      </c>
    </row>
    <row r="17" spans="2:13" ht="12.75">
      <c r="B17" s="30" t="s">
        <v>129</v>
      </c>
      <c r="C17" s="53"/>
      <c r="D17" s="48"/>
      <c r="E17" s="48"/>
      <c r="F17" s="48"/>
      <c r="G17" s="48"/>
      <c r="H17" s="48"/>
      <c r="I17" s="48"/>
      <c r="K17" t="s">
        <v>159</v>
      </c>
      <c r="M17">
        <f>ROUND(M13+M14+M15+M16,0)</f>
        <v>0</v>
      </c>
    </row>
    <row r="18" spans="1:13" ht="12.75">
      <c r="A18" s="31">
        <v>1</v>
      </c>
      <c r="B18" s="30" t="s">
        <v>130</v>
      </c>
      <c r="C18" s="44">
        <f>ROUND(Pay_Statement!J15,0)</f>
        <v>0</v>
      </c>
      <c r="D18" s="48"/>
      <c r="E18" s="48"/>
      <c r="F18" s="48"/>
      <c r="G18" s="48"/>
      <c r="H18" s="48"/>
      <c r="I18" s="48"/>
      <c r="K18" t="s">
        <v>160</v>
      </c>
      <c r="M18">
        <f>ROUND(M17*3%,0)</f>
        <v>0</v>
      </c>
    </row>
    <row r="19" spans="1:9" ht="12.75">
      <c r="A19" s="92">
        <v>2</v>
      </c>
      <c r="B19" s="30" t="s">
        <v>131</v>
      </c>
      <c r="C19" s="69"/>
      <c r="D19" s="48"/>
      <c r="E19" s="48"/>
      <c r="F19" s="48"/>
      <c r="G19" s="48"/>
      <c r="H19" s="48"/>
      <c r="I19" s="48"/>
    </row>
    <row r="20" spans="1:9" ht="12.75">
      <c r="A20" s="92"/>
      <c r="B20" s="30" t="s">
        <v>132</v>
      </c>
      <c r="C20" s="69"/>
      <c r="D20" s="48"/>
      <c r="E20" s="48"/>
      <c r="F20" s="48"/>
      <c r="G20" s="48"/>
      <c r="H20" s="48"/>
      <c r="I20" s="48"/>
    </row>
    <row r="21" spans="1:13" ht="12.75">
      <c r="A21" s="92">
        <v>3</v>
      </c>
      <c r="B21" s="30" t="s">
        <v>133</v>
      </c>
      <c r="C21" s="54"/>
      <c r="D21" s="48"/>
      <c r="E21" s="48"/>
      <c r="F21" s="48"/>
      <c r="G21" s="48"/>
      <c r="H21" s="48"/>
      <c r="I21" s="48"/>
      <c r="K21" s="99" t="s">
        <v>188</v>
      </c>
      <c r="L21" s="99"/>
      <c r="M21" s="99"/>
    </row>
    <row r="22" spans="1:12" ht="12.75">
      <c r="A22" s="92"/>
      <c r="B22" s="30" t="s">
        <v>134</v>
      </c>
      <c r="C22" s="54"/>
      <c r="D22" s="48"/>
      <c r="E22" s="48"/>
      <c r="F22" s="48"/>
      <c r="G22" s="48"/>
      <c r="H22" s="48"/>
      <c r="I22" s="48"/>
      <c r="K22" t="s">
        <v>158</v>
      </c>
      <c r="L22">
        <f>Form16!H79</f>
        <v>0</v>
      </c>
    </row>
    <row r="23" spans="1:13" ht="12.75">
      <c r="A23" s="92"/>
      <c r="B23" s="30" t="s">
        <v>135</v>
      </c>
      <c r="C23" s="44">
        <f>Pay_Statement!I15</f>
        <v>0</v>
      </c>
      <c r="D23" s="48"/>
      <c r="E23" s="48"/>
      <c r="F23" s="48"/>
      <c r="G23" s="48"/>
      <c r="H23" s="48"/>
      <c r="I23" s="48"/>
      <c r="L23">
        <v>190000</v>
      </c>
      <c r="M23">
        <v>0</v>
      </c>
    </row>
    <row r="24" spans="1:13" ht="12.75">
      <c r="A24" s="92">
        <v>4</v>
      </c>
      <c r="B24" s="30" t="s">
        <v>136</v>
      </c>
      <c r="C24" s="44">
        <f>Pay_Statement!M15</f>
        <v>0</v>
      </c>
      <c r="D24" s="48"/>
      <c r="E24" s="48"/>
      <c r="F24" s="48"/>
      <c r="G24" s="48"/>
      <c r="H24" s="48"/>
      <c r="I24" s="48"/>
      <c r="K24">
        <f>L22-L23</f>
        <v>-190000</v>
      </c>
      <c r="L24">
        <f>IF(K24&gt;0,K24,0)</f>
        <v>0</v>
      </c>
      <c r="M24">
        <f>IF(L24&gt;310000,31000,L24*10%)</f>
        <v>0</v>
      </c>
    </row>
    <row r="25" spans="1:13" ht="12.75">
      <c r="A25" s="92"/>
      <c r="B25" s="30" t="s">
        <v>137</v>
      </c>
      <c r="C25" s="54"/>
      <c r="D25" s="48"/>
      <c r="E25" s="48"/>
      <c r="F25" s="48"/>
      <c r="G25" s="48"/>
      <c r="H25" s="48"/>
      <c r="I25" s="48"/>
      <c r="K25">
        <f>K24-320000</f>
        <v>-510000</v>
      </c>
      <c r="L25">
        <f>IF(K25&gt;0,K25,0)</f>
        <v>0</v>
      </c>
      <c r="M25">
        <f>IF(L25&gt;300000,60000,L25*20%)</f>
        <v>0</v>
      </c>
    </row>
    <row r="26" spans="1:13" ht="12.75">
      <c r="A26" s="92"/>
      <c r="B26" s="30" t="s">
        <v>138</v>
      </c>
      <c r="C26" s="54"/>
      <c r="D26" s="48"/>
      <c r="E26" s="48"/>
      <c r="F26" s="48"/>
      <c r="G26" s="48"/>
      <c r="H26" s="48"/>
      <c r="I26" s="48"/>
      <c r="K26">
        <f>K25-300000</f>
        <v>-810000</v>
      </c>
      <c r="L26">
        <f>IF(K26&gt;0,K26,0)</f>
        <v>0</v>
      </c>
      <c r="M26">
        <f>L26*30%</f>
        <v>0</v>
      </c>
    </row>
    <row r="27" spans="1:13" ht="12.75">
      <c r="A27" s="92"/>
      <c r="B27" s="30" t="s">
        <v>139</v>
      </c>
      <c r="C27" s="54"/>
      <c r="D27" s="48"/>
      <c r="E27" s="48"/>
      <c r="F27" s="48"/>
      <c r="G27" s="48"/>
      <c r="H27" s="48"/>
      <c r="I27" s="48"/>
      <c r="K27" t="s">
        <v>159</v>
      </c>
      <c r="M27">
        <f>ROUND(M23+M24+M25+M26,0)</f>
        <v>0</v>
      </c>
    </row>
    <row r="28" spans="1:13" ht="12.75">
      <c r="A28" s="92"/>
      <c r="B28" s="30" t="s">
        <v>142</v>
      </c>
      <c r="C28" s="54"/>
      <c r="D28" s="48"/>
      <c r="E28" s="48"/>
      <c r="F28" s="48"/>
      <c r="G28" s="48"/>
      <c r="H28" s="48"/>
      <c r="I28" s="48"/>
      <c r="K28" t="s">
        <v>160</v>
      </c>
      <c r="M28">
        <f>ROUND(M27*3%,0)</f>
        <v>0</v>
      </c>
    </row>
    <row r="29" spans="1:9" ht="12.75">
      <c r="A29" s="93">
        <v>5</v>
      </c>
      <c r="B29" s="30" t="s">
        <v>140</v>
      </c>
      <c r="C29" s="54"/>
      <c r="D29" s="48"/>
      <c r="E29" s="48"/>
      <c r="F29" s="48"/>
      <c r="G29" s="48"/>
      <c r="H29" s="48"/>
      <c r="I29" s="48"/>
    </row>
    <row r="30" spans="1:9" ht="12.75">
      <c r="A30" s="93"/>
      <c r="B30" s="30" t="s">
        <v>141</v>
      </c>
      <c r="C30" s="54"/>
      <c r="D30" s="48"/>
      <c r="E30" s="48"/>
      <c r="F30" s="48"/>
      <c r="G30" s="48"/>
      <c r="H30" s="48"/>
      <c r="I30" s="48"/>
    </row>
    <row r="31" spans="1:9" ht="12.75">
      <c r="A31" s="93"/>
      <c r="B31" s="30" t="s">
        <v>143</v>
      </c>
      <c r="C31" s="54"/>
      <c r="D31" s="48"/>
      <c r="E31" s="48"/>
      <c r="F31" s="48"/>
      <c r="G31" s="48"/>
      <c r="H31" s="48"/>
      <c r="I31" s="48"/>
    </row>
    <row r="32" spans="2:9" ht="12.75">
      <c r="B32" s="30" t="s">
        <v>144</v>
      </c>
      <c r="C32" s="44">
        <f>Pay_Statement!K15+Pay_Statement!L15</f>
        <v>0</v>
      </c>
      <c r="D32" s="48"/>
      <c r="E32" s="48"/>
      <c r="F32" s="48"/>
      <c r="G32" s="48"/>
      <c r="H32" s="48"/>
      <c r="I32" s="48"/>
    </row>
    <row r="33" spans="2:9" ht="12.75">
      <c r="B33" s="30" t="s">
        <v>145</v>
      </c>
      <c r="C33" s="44">
        <f>Pay_Statement!P15</f>
        <v>0</v>
      </c>
      <c r="D33" s="48"/>
      <c r="E33" s="48"/>
      <c r="F33" s="48"/>
      <c r="G33" s="48"/>
      <c r="H33" s="48"/>
      <c r="I33" s="48"/>
    </row>
    <row r="34" spans="2:9" ht="12.75">
      <c r="B34" s="30" t="s">
        <v>146</v>
      </c>
      <c r="C34" s="54"/>
      <c r="D34" s="48"/>
      <c r="E34" s="48"/>
      <c r="F34" s="48"/>
      <c r="G34" s="48"/>
      <c r="H34" s="48"/>
      <c r="I34" s="48"/>
    </row>
    <row r="35" spans="2:9" ht="12.75">
      <c r="B35" s="30" t="s">
        <v>147</v>
      </c>
      <c r="C35" s="54"/>
      <c r="D35" s="48"/>
      <c r="E35" s="48"/>
      <c r="F35" s="48"/>
      <c r="G35" s="48"/>
      <c r="H35" s="48"/>
      <c r="I35" s="48"/>
    </row>
    <row r="36" spans="2:9" ht="12.75">
      <c r="B36" s="30" t="s">
        <v>148</v>
      </c>
      <c r="C36" s="54"/>
      <c r="D36" s="48"/>
      <c r="E36" s="48"/>
      <c r="F36" s="48"/>
      <c r="G36" s="48"/>
      <c r="H36" s="48"/>
      <c r="I36" s="48"/>
    </row>
    <row r="37" spans="2:9" ht="12.75">
      <c r="B37" s="30" t="s">
        <v>149</v>
      </c>
      <c r="C37" s="54"/>
      <c r="D37" s="48"/>
      <c r="E37" s="48"/>
      <c r="F37" s="48"/>
      <c r="G37" s="48"/>
      <c r="H37" s="48"/>
      <c r="I37" s="48"/>
    </row>
    <row r="38" spans="2:9" ht="12.75">
      <c r="B38" s="30" t="s">
        <v>150</v>
      </c>
      <c r="C38" s="44">
        <f>Pay_Statement!O15</f>
        <v>0</v>
      </c>
      <c r="D38" s="48"/>
      <c r="E38" s="48"/>
      <c r="F38" s="48"/>
      <c r="G38" s="48"/>
      <c r="H38" s="48"/>
      <c r="I38" s="48"/>
    </row>
    <row r="39" spans="2:9" ht="12.75">
      <c r="B39" s="30" t="s">
        <v>151</v>
      </c>
      <c r="C39" s="54"/>
      <c r="D39" s="48"/>
      <c r="E39" s="48"/>
      <c r="F39" s="48"/>
      <c r="G39" s="48"/>
      <c r="H39" s="48"/>
      <c r="I39" s="48"/>
    </row>
    <row r="40" spans="2:9" ht="12.75">
      <c r="B40" s="30" t="s">
        <v>152</v>
      </c>
      <c r="C40" s="54"/>
      <c r="D40" s="48"/>
      <c r="E40" s="48"/>
      <c r="F40" s="48"/>
      <c r="G40" s="48"/>
      <c r="H40" s="48"/>
      <c r="I40" s="48"/>
    </row>
    <row r="41" spans="2:9" ht="12.75">
      <c r="B41" s="30" t="s">
        <v>153</v>
      </c>
      <c r="C41" s="44">
        <f>Pay_Statement!N15+Pay_Statement!R15</f>
        <v>0</v>
      </c>
      <c r="D41" s="48"/>
      <c r="E41" s="48"/>
      <c r="F41" s="48"/>
      <c r="G41" s="48"/>
      <c r="H41" s="48"/>
      <c r="I41" s="48"/>
    </row>
    <row r="42" spans="2:9" ht="12.75">
      <c r="B42" s="30" t="s">
        <v>154</v>
      </c>
      <c r="C42" s="54"/>
      <c r="D42" s="48"/>
      <c r="E42" s="48"/>
      <c r="F42" s="48"/>
      <c r="G42" s="48"/>
      <c r="H42" s="48"/>
      <c r="I42" s="48"/>
    </row>
    <row r="43" spans="2:9" ht="12.75">
      <c r="B43" s="30" t="s">
        <v>155</v>
      </c>
      <c r="C43" s="54"/>
      <c r="D43" s="48"/>
      <c r="E43" s="48"/>
      <c r="F43" s="48"/>
      <c r="G43" s="48"/>
      <c r="H43" s="48"/>
      <c r="I43" s="48"/>
    </row>
    <row r="44" spans="2:9" ht="12.75">
      <c r="B44" s="30" t="s">
        <v>156</v>
      </c>
      <c r="C44" s="54"/>
      <c r="D44" s="48"/>
      <c r="E44" s="48"/>
      <c r="F44" s="48"/>
      <c r="G44" s="48"/>
      <c r="H44" s="48"/>
      <c r="I44" s="48"/>
    </row>
    <row r="45" spans="2:9" ht="15.75">
      <c r="B45" s="45" t="s">
        <v>161</v>
      </c>
      <c r="C45" s="68">
        <f>IF(C5=F3,M17,M27)</f>
        <v>0</v>
      </c>
      <c r="D45" s="48"/>
      <c r="E45" s="48"/>
      <c r="F45" s="48"/>
      <c r="G45" s="48"/>
      <c r="H45" s="48"/>
      <c r="I45" s="48"/>
    </row>
    <row r="46" spans="2:9" ht="15.75">
      <c r="B46" s="45" t="s">
        <v>162</v>
      </c>
      <c r="C46" s="68">
        <f>IF(C5=F3,M18,M28)</f>
        <v>0</v>
      </c>
      <c r="D46" s="48"/>
      <c r="E46" s="48"/>
      <c r="F46" s="48"/>
      <c r="G46" s="48"/>
      <c r="H46" s="48"/>
      <c r="I46" s="48"/>
    </row>
    <row r="47" spans="2:9" ht="20.25">
      <c r="B47" s="45" t="s">
        <v>163</v>
      </c>
      <c r="C47" s="40">
        <f>C45+C46</f>
        <v>0</v>
      </c>
      <c r="D47" s="48"/>
      <c r="E47" s="48"/>
      <c r="F47" s="48"/>
      <c r="G47" s="48"/>
      <c r="H47" s="48"/>
      <c r="I47" s="48"/>
    </row>
    <row r="48" spans="2:9" ht="15.75">
      <c r="B48" s="45" t="s">
        <v>164</v>
      </c>
      <c r="C48" s="54"/>
      <c r="D48" s="48"/>
      <c r="E48" s="48"/>
      <c r="F48" s="48"/>
      <c r="G48" s="48"/>
      <c r="H48" s="48"/>
      <c r="I48" s="48"/>
    </row>
    <row r="49" spans="2:9" ht="18">
      <c r="B49" s="45" t="s">
        <v>165</v>
      </c>
      <c r="C49" s="46">
        <f>C47-C48</f>
        <v>0</v>
      </c>
      <c r="D49" s="94" t="s">
        <v>182</v>
      </c>
      <c r="E49" s="94"/>
      <c r="F49" s="49">
        <f>Pay_Statement!Q15</f>
        <v>0</v>
      </c>
      <c r="G49" s="48"/>
      <c r="H49" s="48"/>
      <c r="I49" s="48"/>
    </row>
    <row r="50" spans="2:9" ht="33.75" customHeight="1">
      <c r="B50" s="45" t="s">
        <v>183</v>
      </c>
      <c r="C50" s="47">
        <f>C49-F49</f>
        <v>0</v>
      </c>
      <c r="D50" s="48"/>
      <c r="E50" s="48"/>
      <c r="F50" s="48"/>
      <c r="G50" s="48"/>
      <c r="H50" s="48"/>
      <c r="I50" s="48"/>
    </row>
    <row r="51" spans="1:9" ht="12.75">
      <c r="A51" s="89" t="s">
        <v>112</v>
      </c>
      <c r="B51" s="90" t="s">
        <v>166</v>
      </c>
      <c r="C51" s="90"/>
      <c r="D51" s="91" t="s">
        <v>113</v>
      </c>
      <c r="E51" s="91"/>
      <c r="F51" s="91"/>
      <c r="G51" s="91"/>
      <c r="H51" s="91"/>
      <c r="I51" s="48"/>
    </row>
    <row r="52" spans="1:9" ht="38.25">
      <c r="A52" s="89"/>
      <c r="B52" s="90"/>
      <c r="C52" s="90"/>
      <c r="D52" s="90" t="s">
        <v>114</v>
      </c>
      <c r="E52" s="90"/>
      <c r="F52" s="90" t="s">
        <v>115</v>
      </c>
      <c r="G52" s="90"/>
      <c r="H52" s="43" t="s">
        <v>116</v>
      </c>
      <c r="I52" s="48"/>
    </row>
    <row r="53" spans="1:9" ht="12.75">
      <c r="A53" s="4">
        <f>IF(B53&gt;0,1,"")</f>
      </c>
      <c r="B53" s="85"/>
      <c r="C53" s="86"/>
      <c r="D53" s="85"/>
      <c r="E53" s="86"/>
      <c r="F53" s="87"/>
      <c r="G53" s="86"/>
      <c r="H53" s="55"/>
      <c r="I53" s="48"/>
    </row>
    <row r="54" spans="1:9" ht="12.75">
      <c r="A54" s="4">
        <f>IF(B54&gt;0,2,"")</f>
      </c>
      <c r="B54" s="85"/>
      <c r="C54" s="86"/>
      <c r="D54" s="85"/>
      <c r="E54" s="86"/>
      <c r="F54" s="87"/>
      <c r="G54" s="86"/>
      <c r="H54" s="55"/>
      <c r="I54" s="48"/>
    </row>
    <row r="55" spans="1:9" ht="12.75">
      <c r="A55" s="4">
        <f>IF(B55&gt;0,3,"")</f>
      </c>
      <c r="B55" s="85"/>
      <c r="C55" s="86"/>
      <c r="D55" s="85"/>
      <c r="E55" s="86"/>
      <c r="F55" s="87"/>
      <c r="G55" s="86"/>
      <c r="H55" s="55"/>
      <c r="I55" s="48"/>
    </row>
    <row r="56" spans="1:9" ht="12.75">
      <c r="A56" s="4">
        <f>IF(B56&gt;0,4,"")</f>
      </c>
      <c r="B56" s="85"/>
      <c r="C56" s="86"/>
      <c r="D56" s="85"/>
      <c r="E56" s="86"/>
      <c r="F56" s="87"/>
      <c r="G56" s="86"/>
      <c r="H56" s="55"/>
      <c r="I56" s="48"/>
    </row>
    <row r="57" spans="1:9" ht="12.75">
      <c r="A57" s="4">
        <f>IF(B57&gt;0,5,"")</f>
      </c>
      <c r="B57" s="85"/>
      <c r="C57" s="86"/>
      <c r="D57" s="85"/>
      <c r="E57" s="86"/>
      <c r="F57" s="85"/>
      <c r="G57" s="86"/>
      <c r="H57" s="55"/>
      <c r="I57" s="48"/>
    </row>
    <row r="58" spans="1:9" ht="12.75">
      <c r="A58" s="4">
        <f>IF(B58&gt;0,6,"")</f>
      </c>
      <c r="B58" s="85"/>
      <c r="C58" s="86"/>
      <c r="D58" s="85"/>
      <c r="E58" s="86"/>
      <c r="F58" s="85"/>
      <c r="G58" s="86"/>
      <c r="H58" s="55"/>
      <c r="I58" s="48"/>
    </row>
    <row r="59" spans="1:9" ht="12.75">
      <c r="A59" s="48"/>
      <c r="B59" s="88" t="s">
        <v>191</v>
      </c>
      <c r="C59" s="88"/>
      <c r="D59" s="88"/>
      <c r="E59" s="88"/>
      <c r="F59" s="88"/>
      <c r="G59" s="88"/>
      <c r="H59" s="88"/>
      <c r="I59" s="88"/>
    </row>
    <row r="60" spans="1:9" ht="12.75">
      <c r="A60" s="48"/>
      <c r="B60" s="88"/>
      <c r="C60" s="88"/>
      <c r="D60" s="88"/>
      <c r="E60" s="88"/>
      <c r="F60" s="88"/>
      <c r="G60" s="88"/>
      <c r="H60" s="88"/>
      <c r="I60" s="88"/>
    </row>
    <row r="61" spans="2:9" ht="12.75">
      <c r="B61" s="88"/>
      <c r="C61" s="88"/>
      <c r="D61" s="88"/>
      <c r="E61" s="88"/>
      <c r="F61" s="88"/>
      <c r="G61" s="88"/>
      <c r="H61" s="88"/>
      <c r="I61" s="88"/>
    </row>
    <row r="62" spans="2:8" ht="47.25" customHeight="1">
      <c r="B62" s="84" t="s">
        <v>208</v>
      </c>
      <c r="C62" s="84"/>
      <c r="D62" s="84"/>
      <c r="E62" s="84"/>
      <c r="F62" s="84"/>
      <c r="G62" s="84"/>
      <c r="H62" s="84"/>
    </row>
  </sheetData>
  <sheetProtection password="EE81" sheet="1" objects="1" scenarios="1" selectLockedCells="1"/>
  <mergeCells count="34">
    <mergeCell ref="D49:E49"/>
    <mergeCell ref="B1:C1"/>
    <mergeCell ref="B2:C2"/>
    <mergeCell ref="K11:M11"/>
    <mergeCell ref="K21:M21"/>
    <mergeCell ref="A21:A23"/>
    <mergeCell ref="A19:A20"/>
    <mergeCell ref="A24:A28"/>
    <mergeCell ref="A29:A31"/>
    <mergeCell ref="B56:C56"/>
    <mergeCell ref="D56:E56"/>
    <mergeCell ref="F56:G56"/>
    <mergeCell ref="B53:C53"/>
    <mergeCell ref="D53:E53"/>
    <mergeCell ref="F53:G53"/>
    <mergeCell ref="B54:C54"/>
    <mergeCell ref="B55:C55"/>
    <mergeCell ref="D55:E55"/>
    <mergeCell ref="F55:G55"/>
    <mergeCell ref="A51:A52"/>
    <mergeCell ref="B51:C52"/>
    <mergeCell ref="D51:H51"/>
    <mergeCell ref="D52:E52"/>
    <mergeCell ref="F52:G52"/>
    <mergeCell ref="B62:H62"/>
    <mergeCell ref="D54:E54"/>
    <mergeCell ref="F54:G54"/>
    <mergeCell ref="B59:I61"/>
    <mergeCell ref="B57:C57"/>
    <mergeCell ref="D57:E57"/>
    <mergeCell ref="F57:G57"/>
    <mergeCell ref="B58:C58"/>
    <mergeCell ref="D58:E58"/>
    <mergeCell ref="F58:G58"/>
  </mergeCells>
  <dataValidations count="1">
    <dataValidation type="list" allowBlank="1" showInputMessage="1" showErrorMessage="1" sqref="C5">
      <formula1>$F$3:$F$4</formula1>
    </dataValidation>
  </dataValidations>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S15"/>
  <sheetViews>
    <sheetView workbookViewId="0" topLeftCell="A1">
      <selection activeCell="B3" sqref="B3"/>
    </sheetView>
  </sheetViews>
  <sheetFormatPr defaultColWidth="9.140625" defaultRowHeight="12.75"/>
  <cols>
    <col min="1" max="1" width="12.7109375" style="0" customWidth="1"/>
    <col min="2" max="2" width="12.57421875" style="0" customWidth="1"/>
    <col min="3" max="3" width="10.57421875" style="0" customWidth="1"/>
    <col min="4" max="4" width="12.8515625" style="0" customWidth="1"/>
    <col min="5" max="6" width="11.00390625" style="0" customWidth="1"/>
    <col min="7" max="7" width="13.7109375" style="0" customWidth="1"/>
    <col min="8" max="8" width="11.7109375" style="0" customWidth="1"/>
    <col min="9" max="9" width="12.28125" style="0" customWidth="1"/>
    <col min="10" max="10" width="12.57421875" style="0" customWidth="1"/>
    <col min="14" max="14" width="10.7109375" style="0" customWidth="1"/>
    <col min="18" max="18" width="11.57421875" style="0" customWidth="1"/>
    <col min="19" max="19" width="13.7109375" style="0" customWidth="1"/>
  </cols>
  <sheetData>
    <row r="1" spans="1:19" ht="12.75">
      <c r="A1" s="100" t="s">
        <v>195</v>
      </c>
      <c r="B1" s="79" t="s">
        <v>167</v>
      </c>
      <c r="C1" s="82" t="s">
        <v>168</v>
      </c>
      <c r="D1" s="82" t="s">
        <v>169</v>
      </c>
      <c r="E1" s="82" t="s">
        <v>170</v>
      </c>
      <c r="F1" s="82" t="s">
        <v>171</v>
      </c>
      <c r="G1" s="77" t="s">
        <v>172</v>
      </c>
      <c r="H1" s="77" t="s">
        <v>173</v>
      </c>
      <c r="I1" s="82" t="s">
        <v>174</v>
      </c>
      <c r="J1" s="82" t="s">
        <v>26</v>
      </c>
      <c r="K1" s="100" t="s">
        <v>175</v>
      </c>
      <c r="L1" s="100"/>
      <c r="M1" s="82" t="s">
        <v>176</v>
      </c>
      <c r="N1" s="82" t="s">
        <v>177</v>
      </c>
      <c r="O1" s="77" t="s">
        <v>178</v>
      </c>
      <c r="P1" s="82" t="s">
        <v>145</v>
      </c>
      <c r="Q1" s="82" t="s">
        <v>179</v>
      </c>
      <c r="R1" s="82" t="s">
        <v>189</v>
      </c>
      <c r="S1" s="82" t="s">
        <v>190</v>
      </c>
    </row>
    <row r="2" spans="1:19" ht="12.75">
      <c r="A2" s="100"/>
      <c r="B2" s="80"/>
      <c r="C2" s="83"/>
      <c r="D2" s="83"/>
      <c r="E2" s="83"/>
      <c r="F2" s="83"/>
      <c r="G2" s="78"/>
      <c r="H2" s="78"/>
      <c r="I2" s="83"/>
      <c r="J2" s="83"/>
      <c r="K2" s="51" t="s">
        <v>180</v>
      </c>
      <c r="L2" s="51" t="s">
        <v>181</v>
      </c>
      <c r="M2" s="83"/>
      <c r="N2" s="83"/>
      <c r="O2" s="78"/>
      <c r="P2" s="83"/>
      <c r="Q2" s="83"/>
      <c r="R2" s="83"/>
      <c r="S2" s="83"/>
    </row>
    <row r="3" spans="1:19" ht="15.75">
      <c r="A3" s="72" t="s">
        <v>196</v>
      </c>
      <c r="B3" s="56"/>
      <c r="C3" s="56"/>
      <c r="D3" s="56"/>
      <c r="E3" s="56"/>
      <c r="F3" s="56"/>
      <c r="G3" s="56"/>
      <c r="H3" s="56"/>
      <c r="I3" s="56"/>
      <c r="J3" s="76">
        <f>SUM(B3:I3)</f>
        <v>0</v>
      </c>
      <c r="K3" s="56"/>
      <c r="L3" s="56"/>
      <c r="M3" s="56"/>
      <c r="N3" s="56"/>
      <c r="O3" s="56"/>
      <c r="P3" s="56"/>
      <c r="Q3" s="56"/>
      <c r="R3" s="56"/>
      <c r="S3" s="76">
        <f>SUM(K3:R3)</f>
        <v>0</v>
      </c>
    </row>
    <row r="4" spans="1:19" ht="15.75">
      <c r="A4" s="72" t="s">
        <v>197</v>
      </c>
      <c r="B4" s="54"/>
      <c r="C4" s="54"/>
      <c r="D4" s="54"/>
      <c r="E4" s="54"/>
      <c r="F4" s="54"/>
      <c r="G4" s="54"/>
      <c r="H4" s="54"/>
      <c r="I4" s="54"/>
      <c r="J4" s="76">
        <f aca="true" t="shared" si="0" ref="J4:J14">SUM(B4:I4)</f>
        <v>0</v>
      </c>
      <c r="K4" s="54"/>
      <c r="L4" s="54"/>
      <c r="M4" s="54"/>
      <c r="N4" s="54"/>
      <c r="O4" s="54"/>
      <c r="P4" s="54"/>
      <c r="Q4" s="54"/>
      <c r="R4" s="54"/>
      <c r="S4" s="76">
        <f aca="true" t="shared" si="1" ref="S4:S14">SUM(K4:R4)</f>
        <v>0</v>
      </c>
    </row>
    <row r="5" spans="1:19" ht="15.75">
      <c r="A5" s="72" t="s">
        <v>198</v>
      </c>
      <c r="B5" s="54"/>
      <c r="C5" s="54"/>
      <c r="D5" s="54"/>
      <c r="E5" s="54"/>
      <c r="F5" s="54"/>
      <c r="G5" s="54"/>
      <c r="H5" s="54"/>
      <c r="I5" s="54"/>
      <c r="J5" s="76">
        <f t="shared" si="0"/>
        <v>0</v>
      </c>
      <c r="K5" s="54"/>
      <c r="L5" s="54"/>
      <c r="M5" s="54"/>
      <c r="N5" s="54"/>
      <c r="O5" s="54"/>
      <c r="P5" s="54"/>
      <c r="Q5" s="54"/>
      <c r="R5" s="54"/>
      <c r="S5" s="76">
        <f t="shared" si="1"/>
        <v>0</v>
      </c>
    </row>
    <row r="6" spans="1:19" ht="15.75">
      <c r="A6" s="72" t="s">
        <v>199</v>
      </c>
      <c r="B6" s="54"/>
      <c r="C6" s="54"/>
      <c r="D6" s="54"/>
      <c r="E6" s="54"/>
      <c r="F6" s="54"/>
      <c r="G6" s="54"/>
      <c r="H6" s="54"/>
      <c r="I6" s="54"/>
      <c r="J6" s="76">
        <f t="shared" si="0"/>
        <v>0</v>
      </c>
      <c r="K6" s="54"/>
      <c r="L6" s="54"/>
      <c r="M6" s="54"/>
      <c r="N6" s="54"/>
      <c r="O6" s="54"/>
      <c r="P6" s="54"/>
      <c r="Q6" s="54"/>
      <c r="R6" s="54"/>
      <c r="S6" s="76">
        <f t="shared" si="1"/>
        <v>0</v>
      </c>
    </row>
    <row r="7" spans="1:19" ht="15.75">
      <c r="A7" s="72" t="s">
        <v>200</v>
      </c>
      <c r="B7" s="54"/>
      <c r="C7" s="54"/>
      <c r="D7" s="54"/>
      <c r="E7" s="54"/>
      <c r="F7" s="54"/>
      <c r="G7" s="54"/>
      <c r="H7" s="54"/>
      <c r="I7" s="54"/>
      <c r="J7" s="76">
        <f t="shared" si="0"/>
        <v>0</v>
      </c>
      <c r="K7" s="54"/>
      <c r="L7" s="54"/>
      <c r="M7" s="54"/>
      <c r="N7" s="54"/>
      <c r="O7" s="54"/>
      <c r="P7" s="54"/>
      <c r="Q7" s="54"/>
      <c r="R7" s="54"/>
      <c r="S7" s="76">
        <f t="shared" si="1"/>
        <v>0</v>
      </c>
    </row>
    <row r="8" spans="1:19" ht="15.75">
      <c r="A8" s="72" t="s">
        <v>201</v>
      </c>
      <c r="B8" s="54"/>
      <c r="C8" s="54"/>
      <c r="D8" s="54"/>
      <c r="E8" s="54"/>
      <c r="F8" s="54"/>
      <c r="G8" s="54"/>
      <c r="H8" s="54"/>
      <c r="I8" s="54"/>
      <c r="J8" s="76">
        <f t="shared" si="0"/>
        <v>0</v>
      </c>
      <c r="K8" s="54"/>
      <c r="L8" s="54"/>
      <c r="M8" s="54"/>
      <c r="N8" s="54"/>
      <c r="O8" s="54"/>
      <c r="P8" s="54"/>
      <c r="Q8" s="54"/>
      <c r="R8" s="54"/>
      <c r="S8" s="76">
        <f t="shared" si="1"/>
        <v>0</v>
      </c>
    </row>
    <row r="9" spans="1:19" ht="15.75">
      <c r="A9" s="72" t="s">
        <v>202</v>
      </c>
      <c r="B9" s="54"/>
      <c r="C9" s="54"/>
      <c r="D9" s="54"/>
      <c r="E9" s="54"/>
      <c r="F9" s="54"/>
      <c r="G9" s="54"/>
      <c r="H9" s="54"/>
      <c r="I9" s="54"/>
      <c r="J9" s="76">
        <f t="shared" si="0"/>
        <v>0</v>
      </c>
      <c r="K9" s="54"/>
      <c r="L9" s="54"/>
      <c r="M9" s="54"/>
      <c r="N9" s="54"/>
      <c r="O9" s="54"/>
      <c r="P9" s="54"/>
      <c r="Q9" s="54"/>
      <c r="R9" s="54"/>
      <c r="S9" s="76">
        <f t="shared" si="1"/>
        <v>0</v>
      </c>
    </row>
    <row r="10" spans="1:19" ht="15.75">
      <c r="A10" s="72" t="s">
        <v>203</v>
      </c>
      <c r="B10" s="54"/>
      <c r="C10" s="54"/>
      <c r="D10" s="54"/>
      <c r="E10" s="54"/>
      <c r="F10" s="54"/>
      <c r="G10" s="54"/>
      <c r="H10" s="54"/>
      <c r="I10" s="54"/>
      <c r="J10" s="76">
        <f t="shared" si="0"/>
        <v>0</v>
      </c>
      <c r="K10" s="54"/>
      <c r="L10" s="54"/>
      <c r="M10" s="54"/>
      <c r="N10" s="54"/>
      <c r="O10" s="54"/>
      <c r="P10" s="54"/>
      <c r="Q10" s="54"/>
      <c r="R10" s="54"/>
      <c r="S10" s="76">
        <f t="shared" si="1"/>
        <v>0</v>
      </c>
    </row>
    <row r="11" spans="1:19" ht="15.75">
      <c r="A11" s="72" t="s">
        <v>204</v>
      </c>
      <c r="B11" s="54"/>
      <c r="C11" s="54"/>
      <c r="D11" s="54"/>
      <c r="E11" s="54"/>
      <c r="F11" s="54"/>
      <c r="G11" s="54"/>
      <c r="H11" s="54"/>
      <c r="I11" s="54"/>
      <c r="J11" s="76">
        <f t="shared" si="0"/>
        <v>0</v>
      </c>
      <c r="K11" s="54"/>
      <c r="L11" s="54"/>
      <c r="M11" s="54"/>
      <c r="N11" s="54"/>
      <c r="O11" s="54"/>
      <c r="P11" s="54"/>
      <c r="Q11" s="54"/>
      <c r="R11" s="54"/>
      <c r="S11" s="76">
        <f t="shared" si="1"/>
        <v>0</v>
      </c>
    </row>
    <row r="12" spans="1:19" ht="15.75">
      <c r="A12" s="72" t="s">
        <v>205</v>
      </c>
      <c r="B12" s="54"/>
      <c r="C12" s="54"/>
      <c r="D12" s="54"/>
      <c r="E12" s="54"/>
      <c r="F12" s="54"/>
      <c r="G12" s="54"/>
      <c r="H12" s="54"/>
      <c r="I12" s="54"/>
      <c r="J12" s="76">
        <f t="shared" si="0"/>
        <v>0</v>
      </c>
      <c r="K12" s="54"/>
      <c r="L12" s="54"/>
      <c r="M12" s="54"/>
      <c r="N12" s="54"/>
      <c r="O12" s="54"/>
      <c r="P12" s="54"/>
      <c r="Q12" s="54"/>
      <c r="R12" s="54"/>
      <c r="S12" s="76">
        <f t="shared" si="1"/>
        <v>0</v>
      </c>
    </row>
    <row r="13" spans="1:19" ht="15.75">
      <c r="A13" s="72" t="s">
        <v>206</v>
      </c>
      <c r="B13" s="54"/>
      <c r="C13" s="54"/>
      <c r="D13" s="54"/>
      <c r="E13" s="54"/>
      <c r="F13" s="54"/>
      <c r="G13" s="54"/>
      <c r="H13" s="54"/>
      <c r="I13" s="54"/>
      <c r="J13" s="76">
        <f t="shared" si="0"/>
        <v>0</v>
      </c>
      <c r="K13" s="54"/>
      <c r="L13" s="54"/>
      <c r="M13" s="54"/>
      <c r="N13" s="54"/>
      <c r="O13" s="54"/>
      <c r="P13" s="54"/>
      <c r="Q13" s="54"/>
      <c r="R13" s="54"/>
      <c r="S13" s="76">
        <f t="shared" si="1"/>
        <v>0</v>
      </c>
    </row>
    <row r="14" spans="1:19" ht="15.75">
      <c r="A14" s="72" t="s">
        <v>207</v>
      </c>
      <c r="B14" s="54"/>
      <c r="C14" s="54"/>
      <c r="D14" s="54"/>
      <c r="E14" s="54"/>
      <c r="F14" s="54"/>
      <c r="G14" s="54"/>
      <c r="H14" s="54"/>
      <c r="I14" s="54"/>
      <c r="J14" s="76">
        <f t="shared" si="0"/>
        <v>0</v>
      </c>
      <c r="K14" s="54"/>
      <c r="L14" s="54"/>
      <c r="M14" s="54"/>
      <c r="N14" s="54"/>
      <c r="O14" s="54"/>
      <c r="P14" s="54"/>
      <c r="Q14" s="54"/>
      <c r="R14" s="54"/>
      <c r="S14" s="76">
        <f t="shared" si="1"/>
        <v>0</v>
      </c>
    </row>
    <row r="15" spans="1:19" s="74" customFormat="1" ht="15.75">
      <c r="A15" s="73" t="s">
        <v>26</v>
      </c>
      <c r="B15" s="75">
        <f>SUM(B3:B14)</f>
        <v>0</v>
      </c>
      <c r="C15" s="75">
        <f aca="true" t="shared" si="2" ref="C15:S15">SUM(C3:C14)</f>
        <v>0</v>
      </c>
      <c r="D15" s="75">
        <f t="shared" si="2"/>
        <v>0</v>
      </c>
      <c r="E15" s="75">
        <f t="shared" si="2"/>
        <v>0</v>
      </c>
      <c r="F15" s="75">
        <f t="shared" si="2"/>
        <v>0</v>
      </c>
      <c r="G15" s="75">
        <f t="shared" si="2"/>
        <v>0</v>
      </c>
      <c r="H15" s="75">
        <f t="shared" si="2"/>
        <v>0</v>
      </c>
      <c r="I15" s="75">
        <f t="shared" si="2"/>
        <v>0</v>
      </c>
      <c r="J15" s="75">
        <f t="shared" si="2"/>
        <v>0</v>
      </c>
      <c r="K15" s="75">
        <f t="shared" si="2"/>
        <v>0</v>
      </c>
      <c r="L15" s="75">
        <f t="shared" si="2"/>
        <v>0</v>
      </c>
      <c r="M15" s="75">
        <f t="shared" si="2"/>
        <v>0</v>
      </c>
      <c r="N15" s="75">
        <f t="shared" si="2"/>
        <v>0</v>
      </c>
      <c r="O15" s="75">
        <f t="shared" si="2"/>
        <v>0</v>
      </c>
      <c r="P15" s="75">
        <f t="shared" si="2"/>
        <v>0</v>
      </c>
      <c r="Q15" s="75">
        <f t="shared" si="2"/>
        <v>0</v>
      </c>
      <c r="R15" s="75">
        <f t="shared" si="2"/>
        <v>0</v>
      </c>
      <c r="S15" s="75">
        <f t="shared" si="2"/>
        <v>0</v>
      </c>
    </row>
  </sheetData>
  <sheetProtection password="EE81" sheet="1" objects="1" scenarios="1" selectLockedCells="1"/>
  <mergeCells count="18">
    <mergeCell ref="G1:G2"/>
    <mergeCell ref="H1:H2"/>
    <mergeCell ref="I1:I2"/>
    <mergeCell ref="J1:J2"/>
    <mergeCell ref="C1:C2"/>
    <mergeCell ref="D1:D2"/>
    <mergeCell ref="E1:E2"/>
    <mergeCell ref="F1:F2"/>
    <mergeCell ref="A1:A2"/>
    <mergeCell ref="Q1:Q2"/>
    <mergeCell ref="R1:R2"/>
    <mergeCell ref="S1:S2"/>
    <mergeCell ref="M1:M2"/>
    <mergeCell ref="N1:N2"/>
    <mergeCell ref="O1:O2"/>
    <mergeCell ref="P1:P2"/>
    <mergeCell ref="K1:L1"/>
    <mergeCell ref="B1:B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T126"/>
  <sheetViews>
    <sheetView workbookViewId="0" topLeftCell="A1">
      <selection activeCell="B14" sqref="B14:D14"/>
    </sheetView>
  </sheetViews>
  <sheetFormatPr defaultColWidth="9.140625" defaultRowHeight="12.75"/>
  <cols>
    <col min="1" max="1" width="10.421875" style="2" customWidth="1"/>
    <col min="2" max="2" width="17.00390625" style="2" customWidth="1"/>
    <col min="3" max="3" width="9.7109375" style="2" customWidth="1"/>
    <col min="4" max="4" width="12.7109375" style="2" customWidth="1"/>
    <col min="5" max="5" width="13.421875" style="2" customWidth="1"/>
    <col min="6" max="6" width="12.8515625" style="2" customWidth="1"/>
    <col min="7" max="7" width="14.57421875" style="2" customWidth="1"/>
    <col min="8" max="8" width="14.8515625" style="2" customWidth="1"/>
    <col min="9" max="9" width="12.7109375" style="2" customWidth="1"/>
    <col min="10" max="16384" width="9.140625" style="2" customWidth="1"/>
  </cols>
  <sheetData>
    <row r="1" spans="1:20" ht="20.25">
      <c r="A1" s="138" t="s">
        <v>0</v>
      </c>
      <c r="B1" s="138"/>
      <c r="C1" s="138"/>
      <c r="D1" s="138"/>
      <c r="E1" s="138"/>
      <c r="F1" s="138"/>
      <c r="G1" s="138"/>
      <c r="H1" s="138"/>
      <c r="I1" s="12"/>
      <c r="J1" s="12"/>
      <c r="K1" s="12"/>
      <c r="L1" s="12"/>
      <c r="M1" s="12"/>
      <c r="N1" s="12"/>
      <c r="O1" s="12"/>
      <c r="P1" s="12"/>
      <c r="Q1" s="12"/>
      <c r="R1" s="12"/>
      <c r="S1" s="12"/>
      <c r="T1" s="12"/>
    </row>
    <row r="2" spans="1:20" ht="12.75">
      <c r="A2" s="139" t="s">
        <v>1</v>
      </c>
      <c r="B2" s="139"/>
      <c r="C2" s="139"/>
      <c r="D2" s="139"/>
      <c r="E2" s="139"/>
      <c r="F2" s="139"/>
      <c r="G2" s="139"/>
      <c r="H2" s="139"/>
      <c r="I2" s="12"/>
      <c r="J2" s="12"/>
      <c r="K2" s="12"/>
      <c r="L2" s="12"/>
      <c r="M2" s="12"/>
      <c r="N2" s="12"/>
      <c r="O2" s="12"/>
      <c r="P2" s="12"/>
      <c r="Q2" s="12"/>
      <c r="R2" s="12"/>
      <c r="S2" s="12"/>
      <c r="T2" s="12"/>
    </row>
    <row r="3" spans="1:20" ht="15.75">
      <c r="A3" s="140" t="s">
        <v>2</v>
      </c>
      <c r="B3" s="140"/>
      <c r="C3" s="140"/>
      <c r="D3" s="140"/>
      <c r="E3" s="140"/>
      <c r="F3" s="140"/>
      <c r="G3" s="140"/>
      <c r="H3" s="140"/>
      <c r="I3" s="12"/>
      <c r="J3" s="12"/>
      <c r="K3" s="12"/>
      <c r="L3" s="12"/>
      <c r="M3" s="12"/>
      <c r="N3" s="12"/>
      <c r="O3" s="12"/>
      <c r="P3" s="12"/>
      <c r="Q3" s="12"/>
      <c r="R3" s="12"/>
      <c r="S3" s="12"/>
      <c r="T3" s="12"/>
    </row>
    <row r="4" spans="1:20" ht="18">
      <c r="A4" s="141" t="s">
        <v>3</v>
      </c>
      <c r="B4" s="141"/>
      <c r="C4" s="141"/>
      <c r="D4" s="141"/>
      <c r="E4" s="141"/>
      <c r="F4" s="141"/>
      <c r="G4" s="141"/>
      <c r="H4" s="141"/>
      <c r="I4" s="12"/>
      <c r="J4" s="12"/>
      <c r="K4" s="12"/>
      <c r="L4" s="12"/>
      <c r="M4" s="12"/>
      <c r="N4" s="12"/>
      <c r="O4" s="12"/>
      <c r="P4" s="12"/>
      <c r="Q4" s="12"/>
      <c r="R4" s="12"/>
      <c r="S4" s="12"/>
      <c r="T4" s="12"/>
    </row>
    <row r="5" spans="1:20" ht="12.75">
      <c r="A5" s="89" t="s">
        <v>4</v>
      </c>
      <c r="B5" s="89"/>
      <c r="C5" s="89"/>
      <c r="D5" s="89"/>
      <c r="E5" s="89" t="s">
        <v>5</v>
      </c>
      <c r="F5" s="89"/>
      <c r="G5" s="89"/>
      <c r="H5" s="89"/>
      <c r="I5" s="12"/>
      <c r="J5" s="12"/>
      <c r="K5" s="12"/>
      <c r="L5" s="12"/>
      <c r="M5" s="12"/>
      <c r="N5" s="12"/>
      <c r="O5" s="12"/>
      <c r="P5" s="12"/>
      <c r="Q5" s="12"/>
      <c r="R5" s="12"/>
      <c r="S5" s="12"/>
      <c r="T5" s="12"/>
    </row>
    <row r="6" spans="1:20" ht="38.25" customHeight="1">
      <c r="A6" s="131">
        <f>Data!C7</f>
        <v>0</v>
      </c>
      <c r="B6" s="132"/>
      <c r="C6" s="132"/>
      <c r="D6" s="133"/>
      <c r="E6" s="142" t="str">
        <f>CONCATENATE(Data!C3,"                                                                            ",Data!C4)</f>
        <v>                                                                            </v>
      </c>
      <c r="F6" s="143"/>
      <c r="G6" s="143"/>
      <c r="H6" s="144"/>
      <c r="I6" s="12"/>
      <c r="J6" s="12"/>
      <c r="K6" s="12"/>
      <c r="L6" s="12"/>
      <c r="M6" s="12"/>
      <c r="N6" s="12"/>
      <c r="O6" s="12"/>
      <c r="P6" s="12"/>
      <c r="Q6" s="12"/>
      <c r="R6" s="12"/>
      <c r="S6" s="12"/>
      <c r="T6" s="12"/>
    </row>
    <row r="7" spans="1:20" ht="19.5" customHeight="1">
      <c r="A7" s="89" t="s">
        <v>8</v>
      </c>
      <c r="B7" s="89"/>
      <c r="C7" s="89" t="s">
        <v>6</v>
      </c>
      <c r="D7" s="89"/>
      <c r="E7" s="89" t="s">
        <v>7</v>
      </c>
      <c r="F7" s="89"/>
      <c r="G7" s="89"/>
      <c r="H7" s="89"/>
      <c r="I7" s="12"/>
      <c r="J7" s="12"/>
      <c r="K7" s="12"/>
      <c r="L7" s="12"/>
      <c r="M7" s="12"/>
      <c r="N7" s="12"/>
      <c r="O7" s="12"/>
      <c r="P7" s="12"/>
      <c r="Q7" s="12"/>
      <c r="R7" s="12"/>
      <c r="S7" s="12"/>
      <c r="T7" s="12"/>
    </row>
    <row r="8" spans="1:20" ht="12.75">
      <c r="A8" s="89">
        <f>Data!C8</f>
        <v>0</v>
      </c>
      <c r="B8" s="89"/>
      <c r="C8" s="89">
        <f>Data!C9</f>
        <v>0</v>
      </c>
      <c r="D8" s="89"/>
      <c r="E8" s="134">
        <f>Data!C6</f>
        <v>0</v>
      </c>
      <c r="F8" s="135"/>
      <c r="G8" s="135"/>
      <c r="H8" s="136"/>
      <c r="I8" s="12"/>
      <c r="J8" s="12"/>
      <c r="K8" s="12"/>
      <c r="L8" s="12"/>
      <c r="M8" s="12"/>
      <c r="N8" s="12"/>
      <c r="O8" s="12"/>
      <c r="P8" s="12"/>
      <c r="Q8" s="12"/>
      <c r="R8" s="12"/>
      <c r="S8" s="12"/>
      <c r="T8" s="12"/>
    </row>
    <row r="9" spans="1:20" ht="20.25" customHeight="1">
      <c r="A9" s="89" t="s">
        <v>9</v>
      </c>
      <c r="B9" s="89"/>
      <c r="C9" s="89"/>
      <c r="D9" s="89"/>
      <c r="E9" s="89" t="s">
        <v>10</v>
      </c>
      <c r="F9" s="89"/>
      <c r="G9" s="89" t="s">
        <v>11</v>
      </c>
      <c r="H9" s="89"/>
      <c r="I9" s="12"/>
      <c r="J9" s="12"/>
      <c r="K9" s="12"/>
      <c r="L9" s="12"/>
      <c r="M9" s="12"/>
      <c r="N9" s="12"/>
      <c r="O9" s="12"/>
      <c r="P9" s="12"/>
      <c r="Q9" s="12"/>
      <c r="R9" s="12"/>
      <c r="S9" s="12"/>
      <c r="T9" s="12"/>
    </row>
    <row r="10" spans="1:20" ht="17.25" customHeight="1">
      <c r="A10" s="4" t="s">
        <v>14</v>
      </c>
      <c r="B10" s="125">
        <f>Data!C10</f>
        <v>0</v>
      </c>
      <c r="C10" s="126"/>
      <c r="D10" s="127"/>
      <c r="E10" s="89">
        <v>2012</v>
      </c>
      <c r="F10" s="89">
        <v>2013</v>
      </c>
      <c r="G10" s="3" t="s">
        <v>12</v>
      </c>
      <c r="H10" s="3" t="s">
        <v>13</v>
      </c>
      <c r="I10" s="12"/>
      <c r="J10" s="12"/>
      <c r="K10" s="12"/>
      <c r="L10" s="12"/>
      <c r="M10" s="12"/>
      <c r="N10" s="12"/>
      <c r="O10" s="12"/>
      <c r="P10" s="12"/>
      <c r="Q10" s="12"/>
      <c r="R10" s="12"/>
      <c r="S10" s="12"/>
      <c r="T10" s="12"/>
    </row>
    <row r="11" spans="1:20" ht="22.5" customHeight="1">
      <c r="A11" s="4" t="s">
        <v>15</v>
      </c>
      <c r="B11" s="3">
        <f>Data!C11</f>
        <v>0</v>
      </c>
      <c r="C11" s="4" t="s">
        <v>16</v>
      </c>
      <c r="D11" s="3">
        <f>Data!C12</f>
        <v>0</v>
      </c>
      <c r="E11" s="89"/>
      <c r="F11" s="89"/>
      <c r="G11" s="26">
        <v>40634</v>
      </c>
      <c r="H11" s="26">
        <v>40999</v>
      </c>
      <c r="I11" s="12"/>
      <c r="J11" s="12"/>
      <c r="K11" s="12"/>
      <c r="L11" s="12"/>
      <c r="M11" s="12"/>
      <c r="N11" s="12"/>
      <c r="O11" s="12"/>
      <c r="P11" s="12"/>
      <c r="Q11" s="12"/>
      <c r="R11" s="12"/>
      <c r="S11" s="12"/>
      <c r="T11" s="12"/>
    </row>
    <row r="12" spans="1:20" ht="12.75">
      <c r="A12" s="128" t="s">
        <v>17</v>
      </c>
      <c r="B12" s="129"/>
      <c r="C12" s="129"/>
      <c r="D12" s="129"/>
      <c r="E12" s="129"/>
      <c r="F12" s="129"/>
      <c r="G12" s="129"/>
      <c r="H12" s="130"/>
      <c r="I12" s="12"/>
      <c r="J12" s="12"/>
      <c r="K12" s="12"/>
      <c r="L12" s="12"/>
      <c r="M12" s="12"/>
      <c r="N12" s="12"/>
      <c r="O12" s="12"/>
      <c r="P12" s="12"/>
      <c r="Q12" s="12"/>
      <c r="R12" s="12"/>
      <c r="S12" s="12"/>
      <c r="T12" s="12"/>
    </row>
    <row r="13" spans="1:20" ht="31.5" customHeight="1">
      <c r="A13" s="1" t="s">
        <v>18</v>
      </c>
      <c r="B13" s="103" t="s">
        <v>19</v>
      </c>
      <c r="C13" s="103"/>
      <c r="D13" s="103"/>
      <c r="E13" s="103" t="s">
        <v>20</v>
      </c>
      <c r="F13" s="103"/>
      <c r="G13" s="103" t="s">
        <v>21</v>
      </c>
      <c r="H13" s="103"/>
      <c r="I13" s="12"/>
      <c r="J13" s="12"/>
      <c r="K13" s="12"/>
      <c r="L13" s="12"/>
      <c r="M13" s="12"/>
      <c r="N13" s="12"/>
      <c r="O13" s="12"/>
      <c r="P13" s="12"/>
      <c r="Q13" s="12"/>
      <c r="R13" s="12"/>
      <c r="S13" s="12"/>
      <c r="T13" s="12"/>
    </row>
    <row r="14" spans="1:20" ht="12.75">
      <c r="A14" s="4" t="s">
        <v>22</v>
      </c>
      <c r="B14" s="124"/>
      <c r="C14" s="124"/>
      <c r="D14" s="124"/>
      <c r="E14" s="124"/>
      <c r="F14" s="124"/>
      <c r="G14" s="124"/>
      <c r="H14" s="124"/>
      <c r="I14" s="12"/>
      <c r="J14" s="12"/>
      <c r="K14" s="12"/>
      <c r="L14" s="12"/>
      <c r="M14" s="12"/>
      <c r="N14" s="12"/>
      <c r="O14" s="12"/>
      <c r="P14" s="12"/>
      <c r="Q14" s="12"/>
      <c r="R14" s="12"/>
      <c r="S14" s="12"/>
      <c r="T14" s="12"/>
    </row>
    <row r="15" spans="1:20" ht="12.75">
      <c r="A15" s="4" t="s">
        <v>23</v>
      </c>
      <c r="B15" s="124"/>
      <c r="C15" s="124"/>
      <c r="D15" s="124"/>
      <c r="E15" s="124"/>
      <c r="F15" s="124"/>
      <c r="G15" s="124"/>
      <c r="H15" s="124"/>
      <c r="I15" s="12"/>
      <c r="J15" s="12"/>
      <c r="K15" s="12"/>
      <c r="L15" s="12"/>
      <c r="M15" s="12"/>
      <c r="N15" s="12"/>
      <c r="O15" s="12"/>
      <c r="P15" s="12"/>
      <c r="Q15" s="12"/>
      <c r="R15" s="12"/>
      <c r="S15" s="12"/>
      <c r="T15" s="12"/>
    </row>
    <row r="16" spans="1:20" ht="12.75">
      <c r="A16" s="4" t="s">
        <v>24</v>
      </c>
      <c r="B16" s="124"/>
      <c r="C16" s="124"/>
      <c r="D16" s="124"/>
      <c r="E16" s="124"/>
      <c r="F16" s="124"/>
      <c r="G16" s="124"/>
      <c r="H16" s="124"/>
      <c r="I16" s="12"/>
      <c r="J16" s="12"/>
      <c r="K16" s="12"/>
      <c r="L16" s="12"/>
      <c r="M16" s="12"/>
      <c r="N16" s="12"/>
      <c r="O16" s="12"/>
      <c r="P16" s="12"/>
      <c r="Q16" s="12"/>
      <c r="R16" s="12"/>
      <c r="S16" s="12"/>
      <c r="T16" s="12"/>
    </row>
    <row r="17" spans="1:20" ht="12.75">
      <c r="A17" s="4" t="s">
        <v>25</v>
      </c>
      <c r="B17" s="124"/>
      <c r="C17" s="124"/>
      <c r="D17" s="124"/>
      <c r="E17" s="124"/>
      <c r="F17" s="124"/>
      <c r="G17" s="124"/>
      <c r="H17" s="124"/>
      <c r="I17" s="12"/>
      <c r="J17" s="12"/>
      <c r="K17" s="12"/>
      <c r="L17" s="12"/>
      <c r="M17" s="12"/>
      <c r="N17" s="12"/>
      <c r="O17" s="12"/>
      <c r="P17" s="12"/>
      <c r="Q17" s="12"/>
      <c r="R17" s="12"/>
      <c r="S17" s="12"/>
      <c r="T17" s="12"/>
    </row>
    <row r="18" spans="1:20" ht="12.75">
      <c r="A18" s="4" t="s">
        <v>26</v>
      </c>
      <c r="B18" s="89">
        <f>SUM(B14:D17)</f>
        <v>0</v>
      </c>
      <c r="C18" s="89"/>
      <c r="D18" s="89"/>
      <c r="E18" s="89">
        <f>SUM(E14:F17)</f>
        <v>0</v>
      </c>
      <c r="F18" s="89"/>
      <c r="G18" s="89">
        <f>SUM(G14:H17)</f>
        <v>0</v>
      </c>
      <c r="H18" s="89"/>
      <c r="I18" s="12"/>
      <c r="J18" s="12"/>
      <c r="K18" s="12"/>
      <c r="L18" s="12"/>
      <c r="M18" s="12"/>
      <c r="N18" s="12"/>
      <c r="O18" s="12"/>
      <c r="P18" s="12"/>
      <c r="Q18" s="12"/>
      <c r="R18" s="12"/>
      <c r="S18" s="12"/>
      <c r="T18" s="12"/>
    </row>
    <row r="19" spans="1:20" ht="19.5" customHeight="1">
      <c r="A19" s="118" t="s">
        <v>27</v>
      </c>
      <c r="B19" s="119"/>
      <c r="C19" s="119"/>
      <c r="D19" s="119"/>
      <c r="E19" s="119"/>
      <c r="F19" s="119"/>
      <c r="G19" s="119"/>
      <c r="H19" s="120"/>
      <c r="I19" s="12"/>
      <c r="J19" s="12"/>
      <c r="K19" s="12"/>
      <c r="L19" s="12"/>
      <c r="M19" s="12"/>
      <c r="N19" s="12"/>
      <c r="O19" s="12"/>
      <c r="P19" s="12"/>
      <c r="Q19" s="12"/>
      <c r="R19" s="12"/>
      <c r="S19" s="12"/>
      <c r="T19" s="12"/>
    </row>
    <row r="20" spans="1:20" ht="15.75" customHeight="1">
      <c r="A20" s="121" t="s">
        <v>28</v>
      </c>
      <c r="B20" s="122"/>
      <c r="C20" s="122"/>
      <c r="D20" s="122"/>
      <c r="E20" s="122"/>
      <c r="F20" s="122"/>
      <c r="G20" s="122"/>
      <c r="H20" s="123"/>
      <c r="I20" s="12"/>
      <c r="J20" s="12"/>
      <c r="K20" s="12"/>
      <c r="L20" s="12"/>
      <c r="M20" s="12"/>
      <c r="N20" s="12"/>
      <c r="O20" s="12"/>
      <c r="P20" s="12"/>
      <c r="Q20" s="12"/>
      <c r="R20" s="12"/>
      <c r="S20" s="12"/>
      <c r="T20" s="12"/>
    </row>
    <row r="21" spans="1:20" ht="12.75">
      <c r="A21" s="110" t="s">
        <v>29</v>
      </c>
      <c r="B21" s="111"/>
      <c r="C21" s="111"/>
      <c r="D21" s="111"/>
      <c r="E21" s="111"/>
      <c r="F21" s="9"/>
      <c r="G21" s="10"/>
      <c r="H21" s="10"/>
      <c r="I21" s="12"/>
      <c r="J21" s="12"/>
      <c r="K21" s="12"/>
      <c r="L21" s="12"/>
      <c r="M21" s="12"/>
      <c r="N21" s="12"/>
      <c r="O21" s="12"/>
      <c r="P21" s="12"/>
      <c r="Q21" s="12"/>
      <c r="R21" s="12"/>
      <c r="S21" s="12"/>
      <c r="T21" s="12"/>
    </row>
    <row r="22" spans="1:20" ht="12.75">
      <c r="A22" s="116" t="s">
        <v>30</v>
      </c>
      <c r="B22" s="117"/>
      <c r="C22" s="117"/>
      <c r="D22" s="117"/>
      <c r="E22" s="117"/>
      <c r="F22" s="9"/>
      <c r="G22" s="37"/>
      <c r="H22" s="11"/>
      <c r="I22" s="12"/>
      <c r="J22" s="12"/>
      <c r="K22" s="12"/>
      <c r="L22" s="12"/>
      <c r="M22" s="12"/>
      <c r="N22" s="12"/>
      <c r="O22" s="12"/>
      <c r="P22" s="12"/>
      <c r="Q22" s="12"/>
      <c r="R22" s="12"/>
      <c r="S22" s="12"/>
      <c r="T22" s="12"/>
    </row>
    <row r="23" spans="1:20" ht="12.75">
      <c r="A23" s="116" t="s">
        <v>31</v>
      </c>
      <c r="B23" s="117"/>
      <c r="C23" s="117"/>
      <c r="D23" s="117"/>
      <c r="E23" s="117"/>
      <c r="F23" s="32">
        <f>Data!C18</f>
        <v>0</v>
      </c>
      <c r="G23" s="37"/>
      <c r="H23" s="11"/>
      <c r="I23" s="12"/>
      <c r="J23" s="12"/>
      <c r="K23" s="12"/>
      <c r="L23" s="12"/>
      <c r="M23" s="12"/>
      <c r="N23" s="12"/>
      <c r="O23" s="12"/>
      <c r="P23" s="12"/>
      <c r="Q23" s="12"/>
      <c r="R23" s="12"/>
      <c r="S23" s="12"/>
      <c r="T23" s="12"/>
    </row>
    <row r="24" spans="1:20" ht="12.75">
      <c r="A24" s="116" t="s">
        <v>32</v>
      </c>
      <c r="B24" s="117"/>
      <c r="C24" s="117"/>
      <c r="D24" s="117"/>
      <c r="E24" s="117"/>
      <c r="F24" s="32"/>
      <c r="G24" s="37"/>
      <c r="H24" s="11"/>
      <c r="I24" s="12"/>
      <c r="J24" s="12"/>
      <c r="K24" s="12"/>
      <c r="L24" s="12"/>
      <c r="M24" s="12"/>
      <c r="N24" s="12"/>
      <c r="O24" s="12"/>
      <c r="P24" s="12"/>
      <c r="Q24" s="12"/>
      <c r="R24" s="12"/>
      <c r="S24" s="12"/>
      <c r="T24" s="12"/>
    </row>
    <row r="25" spans="1:20" ht="12.75">
      <c r="A25" s="116" t="s">
        <v>33</v>
      </c>
      <c r="B25" s="117"/>
      <c r="C25" s="117"/>
      <c r="D25" s="117"/>
      <c r="E25" s="117"/>
      <c r="F25" s="57">
        <f>Data!C19</f>
        <v>0</v>
      </c>
      <c r="G25" s="37"/>
      <c r="H25" s="11"/>
      <c r="I25" s="12"/>
      <c r="J25" s="12"/>
      <c r="K25" s="12"/>
      <c r="L25" s="12"/>
      <c r="M25" s="12"/>
      <c r="N25" s="12"/>
      <c r="O25" s="12"/>
      <c r="P25" s="12"/>
      <c r="Q25" s="12"/>
      <c r="R25" s="12"/>
      <c r="S25" s="12"/>
      <c r="T25" s="12"/>
    </row>
    <row r="26" spans="1:20" ht="12.75">
      <c r="A26" s="116" t="s">
        <v>34</v>
      </c>
      <c r="B26" s="117"/>
      <c r="C26" s="117"/>
      <c r="D26" s="117"/>
      <c r="E26" s="117"/>
      <c r="F26" s="57"/>
      <c r="G26" s="37"/>
      <c r="H26" s="11"/>
      <c r="I26" s="12"/>
      <c r="J26" s="12"/>
      <c r="K26" s="12"/>
      <c r="L26" s="12"/>
      <c r="M26" s="12"/>
      <c r="N26" s="12"/>
      <c r="O26" s="12"/>
      <c r="P26" s="12"/>
      <c r="Q26" s="12"/>
      <c r="R26" s="12"/>
      <c r="S26" s="12"/>
      <c r="T26" s="12"/>
    </row>
    <row r="27" spans="1:20" ht="12.75">
      <c r="A27" s="116" t="s">
        <v>33</v>
      </c>
      <c r="B27" s="117"/>
      <c r="C27" s="117"/>
      <c r="D27" s="117"/>
      <c r="E27" s="117"/>
      <c r="F27" s="57">
        <f>Data!C20</f>
        <v>0</v>
      </c>
      <c r="G27" s="37"/>
      <c r="H27" s="11"/>
      <c r="I27" s="12"/>
      <c r="J27" s="12"/>
      <c r="K27" s="12"/>
      <c r="L27" s="12"/>
      <c r="M27" s="12"/>
      <c r="N27" s="12"/>
      <c r="O27" s="12"/>
      <c r="P27" s="12"/>
      <c r="Q27" s="12"/>
      <c r="R27" s="12"/>
      <c r="S27" s="12"/>
      <c r="T27" s="12"/>
    </row>
    <row r="28" spans="1:20" ht="15" customHeight="1">
      <c r="A28" s="110" t="s">
        <v>35</v>
      </c>
      <c r="B28" s="111"/>
      <c r="C28" s="111"/>
      <c r="D28" s="111"/>
      <c r="E28" s="111"/>
      <c r="F28" s="58"/>
      <c r="G28" s="37">
        <f>F23+F25+F27</f>
        <v>0</v>
      </c>
      <c r="H28" s="11"/>
      <c r="I28" s="12"/>
      <c r="J28" s="12"/>
      <c r="K28" s="12"/>
      <c r="L28" s="12"/>
      <c r="M28" s="12"/>
      <c r="N28" s="12"/>
      <c r="O28" s="12"/>
      <c r="P28" s="12"/>
      <c r="Q28" s="12"/>
      <c r="R28" s="12"/>
      <c r="S28" s="12"/>
      <c r="T28" s="12"/>
    </row>
    <row r="29" spans="1:20" ht="19.5" customHeight="1">
      <c r="A29" s="110" t="s">
        <v>51</v>
      </c>
      <c r="B29" s="111"/>
      <c r="C29" s="111"/>
      <c r="D29" s="111"/>
      <c r="E29" s="111"/>
      <c r="F29" s="59"/>
      <c r="G29" s="37"/>
      <c r="H29" s="11"/>
      <c r="I29" s="12"/>
      <c r="J29" s="12"/>
      <c r="K29" s="12"/>
      <c r="L29" s="12"/>
      <c r="M29" s="12"/>
      <c r="N29" s="12"/>
      <c r="O29" s="12"/>
      <c r="P29" s="12"/>
      <c r="Q29" s="12"/>
      <c r="R29" s="12"/>
      <c r="S29" s="12"/>
      <c r="T29" s="12"/>
    </row>
    <row r="30" spans="1:20" ht="21" customHeight="1">
      <c r="A30" s="116" t="s">
        <v>36</v>
      </c>
      <c r="B30" s="117"/>
      <c r="C30" s="117"/>
      <c r="D30" s="117"/>
      <c r="E30" s="117"/>
      <c r="F30" s="59"/>
      <c r="G30" s="37"/>
      <c r="H30" s="11"/>
      <c r="I30" s="12"/>
      <c r="J30" s="12"/>
      <c r="K30" s="12"/>
      <c r="L30" s="12"/>
      <c r="M30" s="12"/>
      <c r="N30" s="12"/>
      <c r="O30" s="12"/>
      <c r="P30" s="12"/>
      <c r="Q30" s="12"/>
      <c r="R30" s="12"/>
      <c r="S30" s="12"/>
      <c r="T30" s="12"/>
    </row>
    <row r="31" spans="1:20" ht="12.75">
      <c r="A31" s="116" t="s">
        <v>37</v>
      </c>
      <c r="B31" s="117"/>
      <c r="C31" s="117"/>
      <c r="D31" s="117"/>
      <c r="E31" s="117"/>
      <c r="F31" s="57">
        <f>Data!C21</f>
        <v>0</v>
      </c>
      <c r="G31" s="37"/>
      <c r="H31" s="11"/>
      <c r="I31" s="12"/>
      <c r="J31" s="12"/>
      <c r="K31" s="12"/>
      <c r="L31" s="12"/>
      <c r="M31" s="12"/>
      <c r="N31" s="12"/>
      <c r="O31" s="12"/>
      <c r="P31" s="12"/>
      <c r="Q31" s="12"/>
      <c r="R31" s="12"/>
      <c r="S31" s="12"/>
      <c r="T31" s="12"/>
    </row>
    <row r="32" spans="1:20" ht="12.75">
      <c r="A32" s="116" t="s">
        <v>38</v>
      </c>
      <c r="B32" s="117"/>
      <c r="C32" s="117"/>
      <c r="D32" s="117"/>
      <c r="E32" s="117"/>
      <c r="F32" s="57">
        <f>Data!C22</f>
        <v>0</v>
      </c>
      <c r="G32" s="37"/>
      <c r="H32" s="11"/>
      <c r="I32" s="12"/>
      <c r="J32" s="12"/>
      <c r="K32" s="12"/>
      <c r="L32" s="12"/>
      <c r="M32" s="12"/>
      <c r="N32" s="12"/>
      <c r="O32" s="12"/>
      <c r="P32" s="12"/>
      <c r="Q32" s="12"/>
      <c r="R32" s="12"/>
      <c r="S32" s="12"/>
      <c r="T32" s="12"/>
    </row>
    <row r="33" spans="1:20" ht="12.75">
      <c r="A33" s="116" t="s">
        <v>39</v>
      </c>
      <c r="B33" s="117"/>
      <c r="C33" s="117"/>
      <c r="D33" s="117"/>
      <c r="E33" s="117"/>
      <c r="F33" s="57">
        <f>Data!C23</f>
        <v>0</v>
      </c>
      <c r="G33" s="37"/>
      <c r="H33" s="11"/>
      <c r="I33" s="12"/>
      <c r="J33" s="12"/>
      <c r="K33" s="12"/>
      <c r="L33" s="12"/>
      <c r="M33" s="12"/>
      <c r="N33" s="12"/>
      <c r="O33" s="12"/>
      <c r="P33" s="12"/>
      <c r="Q33" s="12"/>
      <c r="R33" s="12"/>
      <c r="S33" s="12"/>
      <c r="T33" s="12"/>
    </row>
    <row r="34" spans="1:20" ht="19.5" customHeight="1">
      <c r="A34" s="110" t="s">
        <v>40</v>
      </c>
      <c r="B34" s="111"/>
      <c r="C34" s="111"/>
      <c r="D34" s="111"/>
      <c r="E34" s="111"/>
      <c r="F34" s="58"/>
      <c r="G34" s="37">
        <f>G28-F31-F32-F33</f>
        <v>0</v>
      </c>
      <c r="H34" s="11"/>
      <c r="I34" s="12"/>
      <c r="J34" s="12"/>
      <c r="K34" s="12"/>
      <c r="L34" s="12"/>
      <c r="M34" s="12"/>
      <c r="N34" s="12"/>
      <c r="O34" s="12"/>
      <c r="P34" s="12"/>
      <c r="Q34" s="12"/>
      <c r="R34" s="12"/>
      <c r="S34" s="12"/>
      <c r="T34" s="12"/>
    </row>
    <row r="35" spans="1:20" ht="19.5" customHeight="1">
      <c r="A35" s="110" t="s">
        <v>52</v>
      </c>
      <c r="B35" s="111"/>
      <c r="C35" s="111"/>
      <c r="D35" s="111"/>
      <c r="E35" s="111"/>
      <c r="F35" s="32"/>
      <c r="G35" s="37"/>
      <c r="H35" s="11"/>
      <c r="I35" s="12"/>
      <c r="J35" s="12"/>
      <c r="K35" s="12"/>
      <c r="L35" s="12"/>
      <c r="M35" s="12"/>
      <c r="N35" s="12"/>
      <c r="O35" s="12"/>
      <c r="P35" s="12"/>
      <c r="Q35" s="12"/>
      <c r="R35" s="12"/>
      <c r="S35" s="12"/>
      <c r="T35" s="12"/>
    </row>
    <row r="36" spans="1:20" ht="12.75">
      <c r="A36" s="116" t="s">
        <v>41</v>
      </c>
      <c r="B36" s="117"/>
      <c r="C36" s="117"/>
      <c r="D36" s="117"/>
      <c r="E36" s="117"/>
      <c r="F36" s="32">
        <f>Data!C24</f>
        <v>0</v>
      </c>
      <c r="G36" s="37"/>
      <c r="H36" s="11"/>
      <c r="I36" s="12"/>
      <c r="J36" s="12"/>
      <c r="K36" s="12"/>
      <c r="L36" s="12"/>
      <c r="M36" s="12"/>
      <c r="N36" s="12"/>
      <c r="O36" s="12"/>
      <c r="P36" s="12"/>
      <c r="Q36" s="12"/>
      <c r="R36" s="12"/>
      <c r="S36" s="12"/>
      <c r="T36" s="12"/>
    </row>
    <row r="37" spans="1:20" ht="12.75">
      <c r="A37" s="116" t="s">
        <v>42</v>
      </c>
      <c r="B37" s="117"/>
      <c r="C37" s="117"/>
      <c r="D37" s="117"/>
      <c r="E37" s="117"/>
      <c r="F37" s="32">
        <f>Data!C25</f>
        <v>0</v>
      </c>
      <c r="G37" s="37"/>
      <c r="H37" s="11"/>
      <c r="I37" s="12"/>
      <c r="J37" s="12"/>
      <c r="K37" s="12"/>
      <c r="L37" s="12"/>
      <c r="M37" s="12"/>
      <c r="N37" s="12"/>
      <c r="O37" s="12"/>
      <c r="P37" s="12"/>
      <c r="Q37" s="12"/>
      <c r="R37" s="12"/>
      <c r="S37" s="12"/>
      <c r="T37" s="12"/>
    </row>
    <row r="38" spans="1:20" ht="12.75">
      <c r="A38" s="116" t="s">
        <v>43</v>
      </c>
      <c r="B38" s="117"/>
      <c r="C38" s="117"/>
      <c r="D38" s="117"/>
      <c r="E38" s="117"/>
      <c r="F38" s="32">
        <f>Data!C26</f>
        <v>0</v>
      </c>
      <c r="G38" s="37"/>
      <c r="H38" s="11"/>
      <c r="I38" s="12"/>
      <c r="J38" s="12"/>
      <c r="K38" s="12"/>
      <c r="L38" s="12"/>
      <c r="M38" s="12"/>
      <c r="N38" s="12"/>
      <c r="O38" s="12"/>
      <c r="P38" s="12"/>
      <c r="Q38" s="12"/>
      <c r="R38" s="12"/>
      <c r="S38" s="12"/>
      <c r="T38" s="12"/>
    </row>
    <row r="39" spans="1:20" ht="12.75">
      <c r="A39" s="116" t="s">
        <v>44</v>
      </c>
      <c r="B39" s="117"/>
      <c r="C39" s="117"/>
      <c r="D39" s="117"/>
      <c r="E39" s="117"/>
      <c r="F39" s="32">
        <f>Data!C27</f>
        <v>0</v>
      </c>
      <c r="G39" s="37"/>
      <c r="H39" s="11"/>
      <c r="I39" s="12"/>
      <c r="J39" s="12"/>
      <c r="K39" s="12"/>
      <c r="L39" s="12"/>
      <c r="M39" s="12"/>
      <c r="N39" s="12"/>
      <c r="O39" s="12"/>
      <c r="P39" s="12"/>
      <c r="Q39" s="12"/>
      <c r="R39" s="12"/>
      <c r="S39" s="12"/>
      <c r="T39" s="12"/>
    </row>
    <row r="40" spans="1:20" ht="17.25" customHeight="1">
      <c r="A40" s="110" t="s">
        <v>45</v>
      </c>
      <c r="B40" s="111"/>
      <c r="C40" s="111"/>
      <c r="D40" s="111"/>
      <c r="E40" s="111"/>
      <c r="F40" s="33"/>
      <c r="G40" s="38">
        <f>F36+F37+F38+F39</f>
        <v>0</v>
      </c>
      <c r="H40" s="11"/>
      <c r="I40" s="12"/>
      <c r="J40" s="12"/>
      <c r="K40" s="12"/>
      <c r="L40" s="12"/>
      <c r="M40" s="12"/>
      <c r="N40" s="12"/>
      <c r="O40" s="12"/>
      <c r="P40" s="12"/>
      <c r="Q40" s="12"/>
      <c r="R40" s="12"/>
      <c r="S40" s="12"/>
      <c r="T40" s="12"/>
    </row>
    <row r="41" spans="1:20" ht="12.75">
      <c r="A41" s="110" t="s">
        <v>46</v>
      </c>
      <c r="B41" s="111"/>
      <c r="C41" s="111"/>
      <c r="D41" s="111"/>
      <c r="E41" s="111"/>
      <c r="F41" s="32"/>
      <c r="G41" s="37">
        <f>G34-G40</f>
        <v>0</v>
      </c>
      <c r="H41" s="11"/>
      <c r="I41" s="12"/>
      <c r="J41" s="12"/>
      <c r="K41" s="12"/>
      <c r="L41" s="12"/>
      <c r="M41" s="12"/>
      <c r="N41" s="12"/>
      <c r="O41" s="12"/>
      <c r="P41" s="12"/>
      <c r="Q41" s="12"/>
      <c r="R41" s="12"/>
      <c r="S41" s="12"/>
      <c r="T41" s="12"/>
    </row>
    <row r="42" spans="1:20" ht="18.75" customHeight="1">
      <c r="A42" s="110" t="s">
        <v>47</v>
      </c>
      <c r="B42" s="111"/>
      <c r="C42" s="111"/>
      <c r="D42" s="111"/>
      <c r="E42" s="111"/>
      <c r="F42" s="32"/>
      <c r="G42" s="37"/>
      <c r="H42" s="11"/>
      <c r="I42" s="12"/>
      <c r="J42" s="12"/>
      <c r="K42" s="12"/>
      <c r="L42" s="12"/>
      <c r="M42" s="12"/>
      <c r="N42" s="12"/>
      <c r="O42" s="12"/>
      <c r="P42" s="12"/>
      <c r="Q42" s="12"/>
      <c r="R42" s="12"/>
      <c r="S42" s="12"/>
      <c r="T42" s="12"/>
    </row>
    <row r="43" spans="1:20" ht="12.75">
      <c r="A43" s="116" t="s">
        <v>48</v>
      </c>
      <c r="B43" s="117"/>
      <c r="C43" s="117"/>
      <c r="D43" s="117"/>
      <c r="E43" s="117"/>
      <c r="F43" s="32">
        <f>Data!C31</f>
        <v>0</v>
      </c>
      <c r="G43" s="37"/>
      <c r="H43" s="11"/>
      <c r="I43" s="12"/>
      <c r="J43" s="12"/>
      <c r="K43" s="12"/>
      <c r="L43" s="12"/>
      <c r="M43" s="12"/>
      <c r="N43" s="12"/>
      <c r="O43" s="12"/>
      <c r="P43" s="12"/>
      <c r="Q43" s="12"/>
      <c r="R43" s="12"/>
      <c r="S43" s="12"/>
      <c r="T43" s="12"/>
    </row>
    <row r="44" spans="1:20" ht="12.75">
      <c r="A44" s="116" t="s">
        <v>49</v>
      </c>
      <c r="B44" s="117"/>
      <c r="C44" s="117"/>
      <c r="D44" s="117"/>
      <c r="E44" s="117"/>
      <c r="F44" s="32">
        <f>Data!C29+Data!C30</f>
        <v>0</v>
      </c>
      <c r="G44" s="37"/>
      <c r="H44" s="11"/>
      <c r="I44" s="12"/>
      <c r="J44" s="12"/>
      <c r="K44" s="12"/>
      <c r="L44" s="12"/>
      <c r="M44" s="12"/>
      <c r="N44" s="12"/>
      <c r="O44" s="12"/>
      <c r="P44" s="12"/>
      <c r="Q44" s="12"/>
      <c r="R44" s="12"/>
      <c r="S44" s="12"/>
      <c r="T44" s="12"/>
    </row>
    <row r="45" spans="1:20" ht="12.75">
      <c r="A45" s="110" t="s">
        <v>50</v>
      </c>
      <c r="B45" s="111"/>
      <c r="C45" s="111"/>
      <c r="D45" s="111"/>
      <c r="E45" s="111"/>
      <c r="F45" s="32"/>
      <c r="G45" s="37">
        <f>G41+F43+F44</f>
        <v>0</v>
      </c>
      <c r="H45" s="37">
        <f>G45</f>
        <v>0</v>
      </c>
      <c r="I45" s="12"/>
      <c r="J45" s="12"/>
      <c r="K45" s="12"/>
      <c r="L45" s="12"/>
      <c r="M45" s="12"/>
      <c r="N45" s="12"/>
      <c r="O45" s="12"/>
      <c r="P45" s="12"/>
      <c r="Q45" s="12"/>
      <c r="R45" s="12"/>
      <c r="S45" s="12"/>
      <c r="T45" s="12"/>
    </row>
    <row r="46" spans="1:20" ht="12.75">
      <c r="A46" s="5"/>
      <c r="B46" s="6"/>
      <c r="C46" s="6"/>
      <c r="D46" s="6"/>
      <c r="E46" s="6"/>
      <c r="F46" s="6"/>
      <c r="G46" s="7"/>
      <c r="H46" s="7"/>
      <c r="I46" s="12"/>
      <c r="J46" s="12"/>
      <c r="K46" s="12"/>
      <c r="L46" s="12"/>
      <c r="M46" s="12"/>
      <c r="N46" s="12"/>
      <c r="O46" s="12"/>
      <c r="P46" s="12"/>
      <c r="Q46" s="12"/>
      <c r="R46" s="12"/>
      <c r="S46" s="12"/>
      <c r="T46" s="12"/>
    </row>
    <row r="47" spans="1:20" ht="12.75">
      <c r="A47" s="12"/>
      <c r="B47" s="12"/>
      <c r="C47" s="12"/>
      <c r="D47" s="12"/>
      <c r="E47" s="12"/>
      <c r="F47" s="12"/>
      <c r="G47" s="12"/>
      <c r="H47" s="12"/>
      <c r="I47" s="12"/>
      <c r="J47" s="12"/>
      <c r="K47" s="12"/>
      <c r="L47" s="12"/>
      <c r="M47" s="12"/>
      <c r="N47" s="12"/>
      <c r="O47" s="12"/>
      <c r="P47" s="12"/>
      <c r="Q47" s="12"/>
      <c r="R47" s="12"/>
      <c r="S47" s="12"/>
      <c r="T47" s="12"/>
    </row>
    <row r="48" spans="1:20" ht="12.75">
      <c r="A48" s="12"/>
      <c r="B48" s="12"/>
      <c r="C48" s="12"/>
      <c r="D48" s="12"/>
      <c r="E48" s="12"/>
      <c r="F48" s="12"/>
      <c r="G48" s="12"/>
      <c r="H48" s="12"/>
      <c r="I48" s="12"/>
      <c r="J48" s="12"/>
      <c r="K48" s="12"/>
      <c r="L48" s="12"/>
      <c r="M48" s="12"/>
      <c r="N48" s="12"/>
      <c r="O48" s="12"/>
      <c r="P48" s="12"/>
      <c r="Q48" s="12"/>
      <c r="R48" s="12"/>
      <c r="S48" s="12"/>
      <c r="T48" s="12"/>
    </row>
    <row r="49" spans="1:20" ht="12.75">
      <c r="A49" s="12"/>
      <c r="B49" s="12"/>
      <c r="C49" s="12"/>
      <c r="D49" s="12"/>
      <c r="E49" s="12"/>
      <c r="F49" s="12"/>
      <c r="G49" s="12"/>
      <c r="H49" s="12"/>
      <c r="I49" s="12"/>
      <c r="J49" s="12"/>
      <c r="K49" s="12"/>
      <c r="L49" s="12"/>
      <c r="M49" s="12"/>
      <c r="N49" s="12"/>
      <c r="O49" s="12"/>
      <c r="P49" s="12"/>
      <c r="Q49" s="12"/>
      <c r="R49" s="12"/>
      <c r="S49" s="12"/>
      <c r="T49" s="12"/>
    </row>
    <row r="50" spans="1:20" ht="12.75">
      <c r="A50" s="12"/>
      <c r="B50" s="12"/>
      <c r="C50" s="12"/>
      <c r="D50" s="12"/>
      <c r="E50" s="12"/>
      <c r="F50" s="12"/>
      <c r="G50" s="12"/>
      <c r="H50" s="12"/>
      <c r="I50" s="12"/>
      <c r="J50" s="12"/>
      <c r="K50" s="12"/>
      <c r="L50" s="12"/>
      <c r="M50" s="12"/>
      <c r="N50" s="12"/>
      <c r="O50" s="12"/>
      <c r="P50" s="12"/>
      <c r="Q50" s="12"/>
      <c r="R50" s="12"/>
      <c r="S50" s="12"/>
      <c r="T50" s="12"/>
    </row>
    <row r="51" spans="1:20" ht="12.75">
      <c r="A51" s="12"/>
      <c r="B51" s="12"/>
      <c r="C51" s="12"/>
      <c r="D51" s="12"/>
      <c r="E51" s="12"/>
      <c r="F51" s="12"/>
      <c r="G51" s="12"/>
      <c r="H51" s="12"/>
      <c r="I51" s="12"/>
      <c r="J51" s="12"/>
      <c r="K51" s="12"/>
      <c r="L51" s="12"/>
      <c r="M51" s="12"/>
      <c r="N51" s="12"/>
      <c r="O51" s="12"/>
      <c r="P51" s="12"/>
      <c r="Q51" s="12"/>
      <c r="R51" s="12"/>
      <c r="S51" s="12"/>
      <c r="T51" s="12"/>
    </row>
    <row r="52" spans="1:20" ht="16.5" customHeight="1">
      <c r="A52" s="147" t="s">
        <v>57</v>
      </c>
      <c r="B52" s="148"/>
      <c r="C52" s="148"/>
      <c r="D52" s="148"/>
      <c r="E52" s="149"/>
      <c r="F52" s="145" t="s">
        <v>53</v>
      </c>
      <c r="G52" s="145" t="s">
        <v>54</v>
      </c>
      <c r="H52" s="146" t="s">
        <v>55</v>
      </c>
      <c r="I52" s="12"/>
      <c r="J52" s="12"/>
      <c r="K52" s="12"/>
      <c r="L52" s="12"/>
      <c r="M52" s="12"/>
      <c r="N52" s="12"/>
      <c r="O52" s="12"/>
      <c r="P52" s="12"/>
      <c r="Q52" s="12"/>
      <c r="R52" s="12"/>
      <c r="S52" s="12"/>
      <c r="T52" s="12"/>
    </row>
    <row r="53" spans="1:20" ht="12.75">
      <c r="A53" s="113" t="s">
        <v>56</v>
      </c>
      <c r="B53" s="114"/>
      <c r="C53" s="114"/>
      <c r="D53" s="114"/>
      <c r="E53" s="150"/>
      <c r="F53" s="145"/>
      <c r="G53" s="145"/>
      <c r="H53" s="146"/>
      <c r="I53" s="12"/>
      <c r="J53" s="12"/>
      <c r="K53" s="12"/>
      <c r="L53" s="12"/>
      <c r="M53" s="12"/>
      <c r="N53" s="12"/>
      <c r="O53" s="12"/>
      <c r="P53" s="12"/>
      <c r="Q53" s="12"/>
      <c r="R53" s="12"/>
      <c r="S53" s="12"/>
      <c r="T53" s="12"/>
    </row>
    <row r="54" spans="1:20" ht="12.75">
      <c r="A54" s="116" t="s">
        <v>68</v>
      </c>
      <c r="B54" s="117"/>
      <c r="C54" s="117"/>
      <c r="D54" s="117"/>
      <c r="E54" s="137"/>
      <c r="F54" s="35">
        <f>Data!C32</f>
        <v>0</v>
      </c>
      <c r="G54" s="34">
        <f>SUM(F54:F64)</f>
        <v>0</v>
      </c>
      <c r="H54" s="16"/>
      <c r="I54" s="12"/>
      <c r="J54" s="12"/>
      <c r="K54" s="12"/>
      <c r="L54" s="12"/>
      <c r="M54" s="12"/>
      <c r="N54" s="12"/>
      <c r="O54" s="12"/>
      <c r="P54" s="12"/>
      <c r="Q54" s="12"/>
      <c r="R54" s="12"/>
      <c r="S54" s="12"/>
      <c r="T54" s="12"/>
    </row>
    <row r="55" spans="1:20" ht="12.75">
      <c r="A55" s="116" t="s">
        <v>67</v>
      </c>
      <c r="B55" s="117"/>
      <c r="C55" s="117"/>
      <c r="D55" s="117"/>
      <c r="E55" s="137"/>
      <c r="F55" s="35">
        <f>Data!C33</f>
        <v>0</v>
      </c>
      <c r="G55" s="15"/>
      <c r="H55" s="16"/>
      <c r="I55" s="12"/>
      <c r="J55" s="12"/>
      <c r="K55" s="12"/>
      <c r="L55" s="12"/>
      <c r="M55" s="12"/>
      <c r="N55" s="12"/>
      <c r="O55" s="12"/>
      <c r="P55" s="12"/>
      <c r="Q55" s="12"/>
      <c r="R55" s="12"/>
      <c r="S55" s="12"/>
      <c r="T55" s="12"/>
    </row>
    <row r="56" spans="1:20" ht="12.75">
      <c r="A56" s="116" t="s">
        <v>66</v>
      </c>
      <c r="B56" s="117"/>
      <c r="C56" s="117"/>
      <c r="D56" s="117"/>
      <c r="E56" s="137"/>
      <c r="F56" s="35">
        <f>Data!C34</f>
        <v>0</v>
      </c>
      <c r="G56" s="15"/>
      <c r="H56" s="16"/>
      <c r="I56" s="12"/>
      <c r="J56" s="12"/>
      <c r="K56" s="12"/>
      <c r="L56" s="12"/>
      <c r="M56" s="12"/>
      <c r="N56" s="12"/>
      <c r="O56" s="12"/>
      <c r="P56" s="12"/>
      <c r="Q56" s="12"/>
      <c r="R56" s="12"/>
      <c r="S56" s="12"/>
      <c r="T56" s="12"/>
    </row>
    <row r="57" spans="1:20" ht="12.75">
      <c r="A57" s="116" t="s">
        <v>65</v>
      </c>
      <c r="B57" s="117"/>
      <c r="C57" s="117"/>
      <c r="D57" s="117"/>
      <c r="E57" s="137"/>
      <c r="F57" s="35">
        <f>Data!C35</f>
        <v>0</v>
      </c>
      <c r="G57" s="15"/>
      <c r="H57" s="16"/>
      <c r="I57" s="12"/>
      <c r="J57" s="12"/>
      <c r="K57" s="12"/>
      <c r="L57" s="12"/>
      <c r="M57" s="12"/>
      <c r="N57" s="12"/>
      <c r="O57" s="12"/>
      <c r="P57" s="12"/>
      <c r="Q57" s="12"/>
      <c r="R57" s="12"/>
      <c r="S57" s="12"/>
      <c r="T57" s="12"/>
    </row>
    <row r="58" spans="1:20" ht="12.75">
      <c r="A58" s="116" t="s">
        <v>58</v>
      </c>
      <c r="B58" s="117"/>
      <c r="C58" s="117"/>
      <c r="D58" s="117"/>
      <c r="E58" s="137"/>
      <c r="F58" s="35">
        <f>Data!C36</f>
        <v>0</v>
      </c>
      <c r="G58" s="15"/>
      <c r="H58" s="16"/>
      <c r="I58" s="12"/>
      <c r="J58" s="12"/>
      <c r="K58" s="12"/>
      <c r="L58" s="12"/>
      <c r="M58" s="12"/>
      <c r="N58" s="12"/>
      <c r="O58" s="12"/>
      <c r="P58" s="12"/>
      <c r="Q58" s="12"/>
      <c r="R58" s="12"/>
      <c r="S58" s="12"/>
      <c r="T58" s="12"/>
    </row>
    <row r="59" spans="1:20" ht="12.75">
      <c r="A59" s="116" t="s">
        <v>64</v>
      </c>
      <c r="B59" s="117"/>
      <c r="C59" s="117"/>
      <c r="D59" s="117"/>
      <c r="E59" s="137"/>
      <c r="F59" s="35">
        <f>Data!C37</f>
        <v>0</v>
      </c>
      <c r="G59" s="15"/>
      <c r="H59" s="16"/>
      <c r="I59" s="12"/>
      <c r="J59" s="12"/>
      <c r="K59" s="12"/>
      <c r="L59" s="12"/>
      <c r="M59" s="12"/>
      <c r="N59" s="12"/>
      <c r="O59" s="12"/>
      <c r="P59" s="12"/>
      <c r="Q59" s="12"/>
      <c r="R59" s="12"/>
      <c r="S59" s="12"/>
      <c r="T59" s="12"/>
    </row>
    <row r="60" spans="1:20" ht="12.75">
      <c r="A60" s="116" t="s">
        <v>59</v>
      </c>
      <c r="B60" s="117"/>
      <c r="C60" s="117"/>
      <c r="D60" s="117"/>
      <c r="E60" s="137"/>
      <c r="F60" s="35">
        <f>Data!C38+Data!C39</f>
        <v>0</v>
      </c>
      <c r="G60" s="15"/>
      <c r="H60" s="16"/>
      <c r="I60" s="12"/>
      <c r="J60" s="12"/>
      <c r="K60" s="12"/>
      <c r="L60" s="12"/>
      <c r="M60" s="12"/>
      <c r="N60" s="12"/>
      <c r="O60" s="12"/>
      <c r="P60" s="12"/>
      <c r="Q60" s="12"/>
      <c r="R60" s="12"/>
      <c r="S60" s="12"/>
      <c r="T60" s="12"/>
    </row>
    <row r="61" spans="1:20" ht="12.75">
      <c r="A61" s="116" t="s">
        <v>60</v>
      </c>
      <c r="B61" s="117"/>
      <c r="C61" s="117"/>
      <c r="D61" s="117"/>
      <c r="E61" s="137"/>
      <c r="F61" s="35">
        <f>Data!C40</f>
        <v>0</v>
      </c>
      <c r="G61" s="15"/>
      <c r="H61" s="16"/>
      <c r="I61" s="12"/>
      <c r="J61" s="12"/>
      <c r="K61" s="12"/>
      <c r="L61" s="12"/>
      <c r="M61" s="12"/>
      <c r="N61" s="12"/>
      <c r="O61" s="12"/>
      <c r="P61" s="12"/>
      <c r="Q61" s="12"/>
      <c r="R61" s="12"/>
      <c r="S61" s="12"/>
      <c r="T61" s="12"/>
    </row>
    <row r="62" spans="1:20" ht="12.75">
      <c r="A62" s="116" t="s">
        <v>61</v>
      </c>
      <c r="B62" s="117"/>
      <c r="C62" s="117"/>
      <c r="D62" s="117"/>
      <c r="E62" s="137"/>
      <c r="F62" s="35">
        <f>Data!C41</f>
        <v>0</v>
      </c>
      <c r="G62" s="15"/>
      <c r="H62" s="16"/>
      <c r="I62" s="12"/>
      <c r="J62" s="12"/>
      <c r="K62" s="12"/>
      <c r="L62" s="12"/>
      <c r="M62" s="12"/>
      <c r="N62" s="12"/>
      <c r="O62" s="12"/>
      <c r="P62" s="12"/>
      <c r="Q62" s="12"/>
      <c r="R62" s="12"/>
      <c r="S62" s="12"/>
      <c r="T62" s="12"/>
    </row>
    <row r="63" spans="1:20" ht="12.75">
      <c r="A63" s="116" t="s">
        <v>62</v>
      </c>
      <c r="B63" s="117"/>
      <c r="C63" s="117"/>
      <c r="D63" s="117"/>
      <c r="E63" s="137"/>
      <c r="F63" s="35">
        <f>Data!C42</f>
        <v>0</v>
      </c>
      <c r="G63" s="15"/>
      <c r="H63" s="16"/>
      <c r="I63" s="12"/>
      <c r="J63" s="12"/>
      <c r="K63" s="12"/>
      <c r="L63" s="12"/>
      <c r="M63" s="12"/>
      <c r="N63" s="12"/>
      <c r="O63" s="12"/>
      <c r="P63" s="12"/>
      <c r="Q63" s="12"/>
      <c r="R63" s="12"/>
      <c r="S63" s="12"/>
      <c r="T63" s="12"/>
    </row>
    <row r="64" spans="1:20" ht="12.75">
      <c r="A64" s="116" t="s">
        <v>63</v>
      </c>
      <c r="B64" s="117"/>
      <c r="C64" s="117"/>
      <c r="D64" s="117"/>
      <c r="E64" s="137"/>
      <c r="F64" s="35">
        <f>Data!C43</f>
        <v>0</v>
      </c>
      <c r="G64" s="35">
        <f>IF(G54&gt;100000,100000,G54)</f>
        <v>0</v>
      </c>
      <c r="H64" s="16"/>
      <c r="I64" s="12"/>
      <c r="J64" s="12"/>
      <c r="K64" s="12"/>
      <c r="L64" s="12"/>
      <c r="M64" s="12"/>
      <c r="N64" s="12"/>
      <c r="O64" s="12"/>
      <c r="P64" s="12"/>
      <c r="Q64" s="12"/>
      <c r="R64" s="12"/>
      <c r="S64" s="12"/>
      <c r="T64" s="12"/>
    </row>
    <row r="65" spans="1:20" ht="12.75">
      <c r="A65" s="116" t="s">
        <v>69</v>
      </c>
      <c r="B65" s="117"/>
      <c r="C65" s="117"/>
      <c r="D65" s="117"/>
      <c r="E65" s="137"/>
      <c r="F65" s="60"/>
      <c r="G65" s="15"/>
      <c r="H65" s="16"/>
      <c r="I65" s="12"/>
      <c r="J65" s="12"/>
      <c r="K65" s="12"/>
      <c r="L65" s="12"/>
      <c r="M65" s="12"/>
      <c r="N65" s="12"/>
      <c r="O65" s="12"/>
      <c r="P65" s="12"/>
      <c r="Q65" s="12"/>
      <c r="R65" s="12"/>
      <c r="S65" s="12"/>
      <c r="T65" s="12"/>
    </row>
    <row r="66" spans="1:20" ht="12.75">
      <c r="A66" s="116" t="s">
        <v>70</v>
      </c>
      <c r="B66" s="117"/>
      <c r="C66" s="117"/>
      <c r="D66" s="117"/>
      <c r="E66" s="137"/>
      <c r="F66" s="60"/>
      <c r="G66" s="15"/>
      <c r="H66" s="16"/>
      <c r="I66" s="12"/>
      <c r="J66" s="12"/>
      <c r="K66" s="12"/>
      <c r="L66" s="12"/>
      <c r="M66" s="12"/>
      <c r="N66" s="12"/>
      <c r="O66" s="12"/>
      <c r="P66" s="12"/>
      <c r="Q66" s="12"/>
      <c r="R66" s="12"/>
      <c r="S66" s="12"/>
      <c r="T66" s="12"/>
    </row>
    <row r="67" spans="1:20" ht="12.75">
      <c r="A67" s="151" t="s">
        <v>71</v>
      </c>
      <c r="B67" s="152"/>
      <c r="C67" s="152"/>
      <c r="D67" s="152"/>
      <c r="E67" s="153"/>
      <c r="F67" s="36">
        <f>Data!C44</f>
        <v>0</v>
      </c>
      <c r="G67" s="36">
        <f>IF(F67&gt;20000,20000,F67)</f>
        <v>0</v>
      </c>
      <c r="H67" s="39">
        <f>G64+G67</f>
        <v>0</v>
      </c>
      <c r="I67" s="12"/>
      <c r="J67" s="12"/>
      <c r="K67" s="12"/>
      <c r="L67" s="12"/>
      <c r="M67" s="12"/>
      <c r="N67" s="12"/>
      <c r="O67" s="12"/>
      <c r="P67" s="12"/>
      <c r="Q67" s="12"/>
      <c r="R67" s="12"/>
      <c r="S67" s="12"/>
      <c r="T67" s="12"/>
    </row>
    <row r="68" spans="1:20" ht="30" customHeight="1">
      <c r="A68" s="154" t="s">
        <v>72</v>
      </c>
      <c r="B68" s="154"/>
      <c r="C68" s="154"/>
      <c r="D68" s="154"/>
      <c r="E68" s="155"/>
      <c r="F68" s="14" t="s">
        <v>53</v>
      </c>
      <c r="G68" s="13" t="s">
        <v>54</v>
      </c>
      <c r="H68" s="14" t="s">
        <v>55</v>
      </c>
      <c r="I68" s="12"/>
      <c r="J68" s="12"/>
      <c r="K68" s="12"/>
      <c r="L68" s="12"/>
      <c r="M68" s="12"/>
      <c r="N68" s="12"/>
      <c r="O68" s="12"/>
      <c r="P68" s="12"/>
      <c r="Q68" s="12"/>
      <c r="R68" s="12"/>
      <c r="S68" s="12"/>
      <c r="T68" s="12"/>
    </row>
    <row r="69" spans="1:20" ht="12.75">
      <c r="A69" s="17" t="s">
        <v>73</v>
      </c>
      <c r="B69" s="18" t="s">
        <v>82</v>
      </c>
      <c r="C69" s="18" t="s">
        <v>84</v>
      </c>
      <c r="D69" s="18"/>
      <c r="E69" s="18"/>
      <c r="F69" s="61"/>
      <c r="G69" s="62"/>
      <c r="H69" s="61"/>
      <c r="I69" s="12"/>
      <c r="J69" s="12"/>
      <c r="K69" s="12"/>
      <c r="L69" s="12"/>
      <c r="M69" s="12"/>
      <c r="N69" s="12"/>
      <c r="O69" s="12"/>
      <c r="P69" s="12"/>
      <c r="Q69" s="12"/>
      <c r="R69" s="12"/>
      <c r="S69" s="12"/>
      <c r="T69" s="12"/>
    </row>
    <row r="70" spans="1:20" ht="12.75">
      <c r="A70" s="20" t="s">
        <v>74</v>
      </c>
      <c r="B70" s="21" t="s">
        <v>82</v>
      </c>
      <c r="C70" s="21" t="s">
        <v>83</v>
      </c>
      <c r="D70" s="21"/>
      <c r="E70" s="21"/>
      <c r="F70" s="63"/>
      <c r="G70" s="64"/>
      <c r="H70" s="63"/>
      <c r="I70" s="12"/>
      <c r="J70" s="12"/>
      <c r="K70" s="12"/>
      <c r="L70" s="12"/>
      <c r="M70" s="12"/>
      <c r="N70" s="12"/>
      <c r="O70" s="12"/>
      <c r="P70" s="12"/>
      <c r="Q70" s="12"/>
      <c r="R70" s="12"/>
      <c r="S70" s="12"/>
      <c r="T70" s="12"/>
    </row>
    <row r="71" spans="1:20" ht="12.75">
      <c r="A71" s="20" t="s">
        <v>75</v>
      </c>
      <c r="B71" s="21" t="s">
        <v>82</v>
      </c>
      <c r="C71" s="21" t="s">
        <v>85</v>
      </c>
      <c r="D71" s="21"/>
      <c r="E71" s="21"/>
      <c r="F71" s="63"/>
      <c r="G71" s="64"/>
      <c r="H71" s="63"/>
      <c r="I71" s="12"/>
      <c r="J71" s="12"/>
      <c r="K71" s="12"/>
      <c r="L71" s="12"/>
      <c r="M71" s="12"/>
      <c r="N71" s="12"/>
      <c r="O71" s="12"/>
      <c r="P71" s="12"/>
      <c r="Q71" s="12"/>
      <c r="R71" s="12"/>
      <c r="S71" s="12"/>
      <c r="T71" s="12"/>
    </row>
    <row r="72" spans="1:20" ht="12.75">
      <c r="A72" s="20" t="s">
        <v>76</v>
      </c>
      <c r="B72" s="21" t="s">
        <v>82</v>
      </c>
      <c r="C72" s="21" t="s">
        <v>86</v>
      </c>
      <c r="D72" s="21"/>
      <c r="E72" s="21"/>
      <c r="F72" s="63"/>
      <c r="G72" s="64"/>
      <c r="H72" s="63"/>
      <c r="I72" s="12"/>
      <c r="J72" s="12"/>
      <c r="K72" s="12"/>
      <c r="L72" s="12"/>
      <c r="M72" s="12"/>
      <c r="N72" s="12"/>
      <c r="O72" s="12"/>
      <c r="P72" s="12"/>
      <c r="Q72" s="12"/>
      <c r="R72" s="12"/>
      <c r="S72" s="12"/>
      <c r="T72" s="12"/>
    </row>
    <row r="73" spans="1:20" ht="12.75">
      <c r="A73" s="20" t="s">
        <v>77</v>
      </c>
      <c r="B73" s="21" t="s">
        <v>82</v>
      </c>
      <c r="C73" s="21" t="s">
        <v>87</v>
      </c>
      <c r="D73" s="21"/>
      <c r="E73" s="21"/>
      <c r="F73" s="63"/>
      <c r="G73" s="64"/>
      <c r="H73" s="63"/>
      <c r="I73" s="12"/>
      <c r="J73" s="12"/>
      <c r="K73" s="12"/>
      <c r="L73" s="12"/>
      <c r="M73" s="12"/>
      <c r="N73" s="12"/>
      <c r="O73" s="12"/>
      <c r="P73" s="12"/>
      <c r="Q73" s="12"/>
      <c r="R73" s="12"/>
      <c r="S73" s="12"/>
      <c r="T73" s="12"/>
    </row>
    <row r="74" spans="1:20" ht="12.75">
      <c r="A74" s="20" t="s">
        <v>78</v>
      </c>
      <c r="B74" s="21" t="s">
        <v>82</v>
      </c>
      <c r="C74" s="21" t="s">
        <v>88</v>
      </c>
      <c r="D74" s="21"/>
      <c r="E74" s="21"/>
      <c r="F74" s="63"/>
      <c r="G74" s="64"/>
      <c r="H74" s="63"/>
      <c r="I74" s="12"/>
      <c r="J74" s="12"/>
      <c r="K74" s="12"/>
      <c r="L74" s="12"/>
      <c r="M74" s="12"/>
      <c r="N74" s="12"/>
      <c r="O74" s="12"/>
      <c r="P74" s="12"/>
      <c r="Q74" s="12"/>
      <c r="R74" s="12"/>
      <c r="S74" s="12"/>
      <c r="T74" s="12"/>
    </row>
    <row r="75" spans="1:20" ht="12.75">
      <c r="A75" s="20" t="s">
        <v>79</v>
      </c>
      <c r="B75" s="21" t="s">
        <v>82</v>
      </c>
      <c r="C75" s="21" t="s">
        <v>89</v>
      </c>
      <c r="D75" s="21"/>
      <c r="E75" s="21"/>
      <c r="F75" s="63"/>
      <c r="G75" s="64"/>
      <c r="H75" s="63"/>
      <c r="I75" s="12"/>
      <c r="J75" s="12"/>
      <c r="K75" s="12"/>
      <c r="L75" s="12"/>
      <c r="M75" s="12"/>
      <c r="N75" s="12"/>
      <c r="O75" s="12"/>
      <c r="P75" s="12"/>
      <c r="Q75" s="12"/>
      <c r="R75" s="12"/>
      <c r="S75" s="12"/>
      <c r="T75" s="12"/>
    </row>
    <row r="76" spans="1:20" ht="12.75">
      <c r="A76" s="20" t="s">
        <v>80</v>
      </c>
      <c r="B76" s="21" t="s">
        <v>82</v>
      </c>
      <c r="C76" s="21" t="s">
        <v>89</v>
      </c>
      <c r="D76" s="21"/>
      <c r="E76" s="21"/>
      <c r="F76" s="63"/>
      <c r="G76" s="64"/>
      <c r="H76" s="63"/>
      <c r="I76" s="12"/>
      <c r="J76" s="12"/>
      <c r="K76" s="12"/>
      <c r="L76" s="12"/>
      <c r="M76" s="12"/>
      <c r="N76" s="12"/>
      <c r="O76" s="12"/>
      <c r="P76" s="12"/>
      <c r="Q76" s="12"/>
      <c r="R76" s="12"/>
      <c r="S76" s="12"/>
      <c r="T76" s="12"/>
    </row>
    <row r="77" spans="1:20" ht="12.75">
      <c r="A77" s="22" t="s">
        <v>81</v>
      </c>
      <c r="B77" s="6" t="s">
        <v>82</v>
      </c>
      <c r="C77" s="6" t="s">
        <v>90</v>
      </c>
      <c r="D77" s="6"/>
      <c r="E77" s="6"/>
      <c r="F77" s="65"/>
      <c r="G77" s="66"/>
      <c r="H77" s="65"/>
      <c r="I77" s="12"/>
      <c r="J77" s="12"/>
      <c r="K77" s="12"/>
      <c r="L77" s="12"/>
      <c r="M77" s="12"/>
      <c r="N77" s="12"/>
      <c r="O77" s="12"/>
      <c r="P77" s="12"/>
      <c r="Q77" s="12"/>
      <c r="R77" s="12"/>
      <c r="S77" s="12"/>
      <c r="T77" s="12"/>
    </row>
    <row r="78" spans="1:20" ht="15" customHeight="1">
      <c r="A78" s="108" t="s">
        <v>157</v>
      </c>
      <c r="B78" s="109"/>
      <c r="C78" s="109"/>
      <c r="D78" s="109"/>
      <c r="E78" s="109"/>
      <c r="F78" s="23"/>
      <c r="G78" s="19"/>
      <c r="H78" s="41">
        <f>H67+G69+G70+G71+G72+G73+G74+G75+G76+G77</f>
        <v>0</v>
      </c>
      <c r="I78" s="12"/>
      <c r="J78" s="12"/>
      <c r="K78" s="12"/>
      <c r="L78" s="12"/>
      <c r="M78" s="12"/>
      <c r="N78" s="12"/>
      <c r="O78" s="12"/>
      <c r="P78" s="12"/>
      <c r="Q78" s="12"/>
      <c r="R78" s="12"/>
      <c r="S78" s="12"/>
      <c r="T78" s="12"/>
    </row>
    <row r="79" spans="1:20" ht="15" customHeight="1">
      <c r="A79" s="110" t="s">
        <v>91</v>
      </c>
      <c r="B79" s="111"/>
      <c r="C79" s="111"/>
      <c r="D79" s="111"/>
      <c r="E79" s="111"/>
      <c r="F79" s="24"/>
      <c r="G79" s="15"/>
      <c r="H79" s="37">
        <f>H45-H78</f>
        <v>0</v>
      </c>
      <c r="I79" s="12"/>
      <c r="J79" s="12"/>
      <c r="K79" s="12"/>
      <c r="L79" s="12"/>
      <c r="M79" s="12"/>
      <c r="N79" s="12"/>
      <c r="O79" s="12"/>
      <c r="P79" s="12"/>
      <c r="Q79" s="12"/>
      <c r="R79" s="12"/>
      <c r="S79" s="12"/>
      <c r="T79" s="12"/>
    </row>
    <row r="80" spans="1:20" ht="15" customHeight="1">
      <c r="A80" s="110" t="s">
        <v>92</v>
      </c>
      <c r="B80" s="111"/>
      <c r="C80" s="111"/>
      <c r="D80" s="111"/>
      <c r="E80" s="111"/>
      <c r="F80" s="24"/>
      <c r="G80" s="15"/>
      <c r="H80" s="37">
        <f>Data!C45</f>
        <v>0</v>
      </c>
      <c r="I80" s="12"/>
      <c r="J80" s="12"/>
      <c r="K80" s="12"/>
      <c r="L80" s="12"/>
      <c r="M80" s="12"/>
      <c r="N80" s="12"/>
      <c r="O80" s="12"/>
      <c r="P80" s="12"/>
      <c r="Q80" s="12"/>
      <c r="R80" s="12"/>
      <c r="S80" s="12"/>
      <c r="T80" s="12"/>
    </row>
    <row r="81" spans="1:20" ht="15" customHeight="1">
      <c r="A81" s="110" t="s">
        <v>93</v>
      </c>
      <c r="B81" s="111"/>
      <c r="C81" s="111"/>
      <c r="D81" s="111"/>
      <c r="E81" s="111"/>
      <c r="F81" s="24"/>
      <c r="G81" s="15"/>
      <c r="H81" s="37">
        <f>Data!C46</f>
        <v>0</v>
      </c>
      <c r="I81" s="12"/>
      <c r="J81" s="12"/>
      <c r="K81" s="12"/>
      <c r="L81" s="12"/>
      <c r="M81" s="12"/>
      <c r="N81" s="12"/>
      <c r="O81" s="12"/>
      <c r="P81" s="12"/>
      <c r="Q81" s="12"/>
      <c r="R81" s="12"/>
      <c r="S81" s="12"/>
      <c r="T81" s="12"/>
    </row>
    <row r="82" spans="1:20" ht="15" customHeight="1">
      <c r="A82" s="110" t="s">
        <v>94</v>
      </c>
      <c r="B82" s="111"/>
      <c r="C82" s="111"/>
      <c r="D82" s="111"/>
      <c r="E82" s="111"/>
      <c r="F82" s="24"/>
      <c r="G82" s="15"/>
      <c r="H82" s="37">
        <f>H80+H81</f>
        <v>0</v>
      </c>
      <c r="I82" s="12"/>
      <c r="J82" s="12"/>
      <c r="K82" s="12"/>
      <c r="L82" s="12"/>
      <c r="M82" s="12"/>
      <c r="N82" s="12"/>
      <c r="O82" s="12"/>
      <c r="P82" s="12"/>
      <c r="Q82" s="12"/>
      <c r="R82" s="12"/>
      <c r="S82" s="12"/>
      <c r="T82" s="12"/>
    </row>
    <row r="83" spans="1:20" ht="15" customHeight="1">
      <c r="A83" s="110" t="s">
        <v>95</v>
      </c>
      <c r="B83" s="111"/>
      <c r="C83" s="111"/>
      <c r="D83" s="111"/>
      <c r="E83" s="111"/>
      <c r="F83" s="24"/>
      <c r="G83" s="15"/>
      <c r="H83" s="37">
        <f>Data!C48</f>
        <v>0</v>
      </c>
      <c r="I83" s="12"/>
      <c r="J83" s="12"/>
      <c r="K83" s="12"/>
      <c r="L83" s="12"/>
      <c r="M83" s="12"/>
      <c r="N83" s="12"/>
      <c r="O83" s="12"/>
      <c r="P83" s="12"/>
      <c r="Q83" s="12"/>
      <c r="R83" s="12"/>
      <c r="S83" s="12"/>
      <c r="T83" s="12"/>
    </row>
    <row r="84" spans="1:20" ht="15" customHeight="1">
      <c r="A84" s="113" t="s">
        <v>96</v>
      </c>
      <c r="B84" s="114"/>
      <c r="C84" s="114"/>
      <c r="D84" s="114"/>
      <c r="E84" s="114"/>
      <c r="F84" s="25"/>
      <c r="G84" s="5"/>
      <c r="H84" s="39">
        <f>H82-H83</f>
        <v>0</v>
      </c>
      <c r="I84" s="12"/>
      <c r="J84" s="12"/>
      <c r="K84" s="12"/>
      <c r="L84" s="12"/>
      <c r="M84" s="12"/>
      <c r="N84" s="12"/>
      <c r="O84" s="12"/>
      <c r="P84" s="12"/>
      <c r="Q84" s="12"/>
      <c r="R84" s="12"/>
      <c r="S84" s="12"/>
      <c r="T84" s="12"/>
    </row>
    <row r="85" spans="1:20" ht="9.75" customHeight="1">
      <c r="A85" s="12"/>
      <c r="B85" s="12"/>
      <c r="C85" s="12"/>
      <c r="D85" s="12"/>
      <c r="E85" s="12"/>
      <c r="F85" s="12"/>
      <c r="G85" s="12"/>
      <c r="H85" s="12"/>
      <c r="I85" s="12"/>
      <c r="J85" s="12"/>
      <c r="K85" s="12"/>
      <c r="L85" s="12"/>
      <c r="M85" s="12"/>
      <c r="N85" s="12"/>
      <c r="O85" s="12"/>
      <c r="P85" s="12"/>
      <c r="Q85" s="12"/>
      <c r="R85" s="12"/>
      <c r="S85" s="12"/>
      <c r="T85" s="12"/>
    </row>
    <row r="86" spans="1:20" ht="15.75">
      <c r="A86" s="115" t="s">
        <v>97</v>
      </c>
      <c r="B86" s="115"/>
      <c r="C86" s="115"/>
      <c r="D86" s="115"/>
      <c r="E86" s="115"/>
      <c r="F86" s="115"/>
      <c r="G86" s="115"/>
      <c r="H86" s="115"/>
      <c r="I86" s="12"/>
      <c r="J86" s="12"/>
      <c r="K86" s="12"/>
      <c r="L86" s="12"/>
      <c r="M86" s="12"/>
      <c r="N86" s="12"/>
      <c r="O86" s="12"/>
      <c r="P86" s="12"/>
      <c r="Q86" s="12"/>
      <c r="R86" s="12"/>
      <c r="S86" s="12"/>
      <c r="T86" s="12"/>
    </row>
    <row r="87" spans="1:20" ht="4.5" customHeight="1">
      <c r="A87" s="12"/>
      <c r="B87" s="12"/>
      <c r="C87" s="12"/>
      <c r="D87" s="12"/>
      <c r="E87" s="12"/>
      <c r="F87" s="12"/>
      <c r="G87" s="12"/>
      <c r="H87" s="12"/>
      <c r="I87" s="12"/>
      <c r="J87" s="12"/>
      <c r="K87" s="12"/>
      <c r="L87" s="12"/>
      <c r="M87" s="12"/>
      <c r="N87" s="12"/>
      <c r="O87" s="12"/>
      <c r="P87" s="12"/>
      <c r="Q87" s="12"/>
      <c r="R87" s="12"/>
      <c r="S87" s="12"/>
      <c r="T87" s="12"/>
    </row>
    <row r="88" spans="1:20" ht="12.75">
      <c r="A88" s="27" t="s">
        <v>127</v>
      </c>
      <c r="B88" s="106">
        <f>Data!C13</f>
        <v>0</v>
      </c>
      <c r="C88" s="106"/>
      <c r="D88" s="106"/>
      <c r="E88" s="12" t="s">
        <v>98</v>
      </c>
      <c r="F88" s="106" t="str">
        <f>CONCATENATE("  Shri ",Data!C15)</f>
        <v>  Shri </v>
      </c>
      <c r="G88" s="106"/>
      <c r="H88" s="106"/>
      <c r="I88" s="12"/>
      <c r="J88" s="12"/>
      <c r="K88" s="12"/>
      <c r="L88" s="12"/>
      <c r="M88" s="12"/>
      <c r="N88" s="12"/>
      <c r="O88" s="12"/>
      <c r="P88" s="12"/>
      <c r="Q88" s="12"/>
      <c r="R88" s="12"/>
      <c r="S88" s="12"/>
      <c r="T88" s="12"/>
    </row>
    <row r="89" spans="1:20" ht="12.75">
      <c r="A89" s="12" t="s">
        <v>99</v>
      </c>
      <c r="B89" s="12"/>
      <c r="C89" s="107">
        <f>Data!C14</f>
        <v>0</v>
      </c>
      <c r="D89" s="107"/>
      <c r="E89" s="12" t="s">
        <v>100</v>
      </c>
      <c r="F89" s="12"/>
      <c r="G89" s="28">
        <f>H84</f>
        <v>0</v>
      </c>
      <c r="H89" s="12"/>
      <c r="I89" s="12"/>
      <c r="J89" s="12"/>
      <c r="K89" s="12"/>
      <c r="L89" s="12"/>
      <c r="M89" s="12"/>
      <c r="N89" s="12"/>
      <c r="O89" s="12"/>
      <c r="P89" s="12"/>
      <c r="Q89" s="12"/>
      <c r="R89" s="12"/>
      <c r="S89" s="12"/>
      <c r="T89" s="12"/>
    </row>
    <row r="90" spans="1:20" ht="12.75">
      <c r="A90" s="12" t="s">
        <v>101</v>
      </c>
      <c r="B90" s="107"/>
      <c r="C90" s="107"/>
      <c r="D90" s="107"/>
      <c r="E90" s="107"/>
      <c r="F90" s="107"/>
      <c r="G90" s="12" t="s">
        <v>102</v>
      </c>
      <c r="H90" s="12"/>
      <c r="I90" s="12"/>
      <c r="J90" s="12"/>
      <c r="K90" s="12"/>
      <c r="L90" s="12"/>
      <c r="M90" s="12"/>
      <c r="N90" s="12"/>
      <c r="O90" s="12"/>
      <c r="P90" s="12"/>
      <c r="Q90" s="12"/>
      <c r="R90" s="12"/>
      <c r="S90" s="12"/>
      <c r="T90" s="12"/>
    </row>
    <row r="91" spans="1:20" ht="12.75">
      <c r="A91" s="12" t="s">
        <v>103</v>
      </c>
      <c r="B91" s="12"/>
      <c r="C91" s="12"/>
      <c r="D91" s="12"/>
      <c r="E91" s="12"/>
      <c r="F91" s="12"/>
      <c r="G91" s="12"/>
      <c r="H91" s="12"/>
      <c r="I91" s="12"/>
      <c r="J91" s="12"/>
      <c r="K91" s="12"/>
      <c r="L91" s="12"/>
      <c r="M91" s="12"/>
      <c r="N91" s="12"/>
      <c r="O91" s="12"/>
      <c r="P91" s="12"/>
      <c r="Q91" s="12"/>
      <c r="R91" s="12"/>
      <c r="S91" s="12"/>
      <c r="T91" s="12"/>
    </row>
    <row r="92" spans="1:20" ht="12.75">
      <c r="A92" s="12" t="s">
        <v>104</v>
      </c>
      <c r="B92" s="12"/>
      <c r="C92" s="12"/>
      <c r="D92" s="12"/>
      <c r="E92" s="12"/>
      <c r="F92" s="12"/>
      <c r="G92" s="12"/>
      <c r="H92" s="12"/>
      <c r="I92" s="12"/>
      <c r="J92" s="12"/>
      <c r="K92" s="12"/>
      <c r="L92" s="12"/>
      <c r="M92" s="12"/>
      <c r="N92" s="12"/>
      <c r="O92" s="12"/>
      <c r="P92" s="12"/>
      <c r="Q92" s="12"/>
      <c r="R92" s="12"/>
      <c r="S92" s="12"/>
      <c r="T92" s="12"/>
    </row>
    <row r="93" spans="1:20" ht="12.75">
      <c r="A93" s="12" t="s">
        <v>105</v>
      </c>
      <c r="B93" s="12"/>
      <c r="C93" s="12"/>
      <c r="D93" s="12"/>
      <c r="E93" s="12"/>
      <c r="F93" s="12"/>
      <c r="G93" s="12"/>
      <c r="H93" s="12"/>
      <c r="I93" s="12"/>
      <c r="J93" s="12"/>
      <c r="K93" s="12"/>
      <c r="L93" s="12"/>
      <c r="M93" s="12"/>
      <c r="N93" s="12"/>
      <c r="O93" s="12"/>
      <c r="P93" s="12"/>
      <c r="Q93" s="12"/>
      <c r="R93" s="12"/>
      <c r="S93" s="12"/>
      <c r="T93" s="12"/>
    </row>
    <row r="94" spans="1:20" ht="12.75">
      <c r="A94" s="12"/>
      <c r="B94" s="12"/>
      <c r="C94" s="12"/>
      <c r="D94" s="12"/>
      <c r="E94" s="12"/>
      <c r="F94" s="12"/>
      <c r="G94" s="12"/>
      <c r="H94" s="12"/>
      <c r="I94" s="12"/>
      <c r="J94" s="12"/>
      <c r="K94" s="12"/>
      <c r="L94" s="12"/>
      <c r="M94" s="12"/>
      <c r="N94" s="12"/>
      <c r="O94" s="12"/>
      <c r="P94" s="12"/>
      <c r="Q94" s="12"/>
      <c r="R94" s="12"/>
      <c r="S94" s="12"/>
      <c r="T94" s="12"/>
    </row>
    <row r="95" spans="1:20" ht="12.75">
      <c r="A95" s="12" t="s">
        <v>106</v>
      </c>
      <c r="B95" s="12">
        <f>Data!C16</f>
        <v>0</v>
      </c>
      <c r="C95" s="12"/>
      <c r="D95" s="12"/>
      <c r="E95" s="12"/>
      <c r="F95" s="12"/>
      <c r="G95" s="12"/>
      <c r="H95" s="12"/>
      <c r="I95" s="12"/>
      <c r="J95" s="12"/>
      <c r="K95" s="12"/>
      <c r="L95" s="12"/>
      <c r="M95" s="12"/>
      <c r="N95" s="12"/>
      <c r="O95" s="12"/>
      <c r="P95" s="12"/>
      <c r="Q95" s="12"/>
      <c r="R95" s="12"/>
      <c r="S95" s="12"/>
      <c r="T95" s="12"/>
    </row>
    <row r="96" spans="1:20" ht="12.75">
      <c r="A96" s="12" t="s">
        <v>107</v>
      </c>
      <c r="B96" s="29">
        <f>Data!C17</f>
        <v>0</v>
      </c>
      <c r="C96" s="12"/>
      <c r="D96" s="12"/>
      <c r="E96" s="107" t="s">
        <v>108</v>
      </c>
      <c r="F96" s="107"/>
      <c r="G96" s="107"/>
      <c r="H96" s="107"/>
      <c r="I96" s="12"/>
      <c r="J96" s="12"/>
      <c r="K96" s="12"/>
      <c r="L96" s="12"/>
      <c r="M96" s="12"/>
      <c r="N96" s="12"/>
      <c r="O96" s="12"/>
      <c r="P96" s="12"/>
      <c r="Q96" s="12"/>
      <c r="R96" s="12"/>
      <c r="S96" s="12"/>
      <c r="T96" s="12"/>
    </row>
    <row r="97" spans="1:20" ht="12.75">
      <c r="A97" s="12"/>
      <c r="B97" s="12"/>
      <c r="C97" s="12"/>
      <c r="D97" s="12"/>
      <c r="E97" s="12"/>
      <c r="F97" s="12"/>
      <c r="G97" s="12"/>
      <c r="H97" s="12"/>
      <c r="I97" s="12"/>
      <c r="J97" s="12"/>
      <c r="K97" s="12"/>
      <c r="L97" s="12"/>
      <c r="M97" s="12"/>
      <c r="N97" s="12"/>
      <c r="O97" s="12"/>
      <c r="P97" s="12"/>
      <c r="Q97" s="12"/>
      <c r="R97" s="12"/>
      <c r="S97" s="12"/>
      <c r="T97" s="12"/>
    </row>
    <row r="98" spans="1:20" ht="23.25" customHeight="1">
      <c r="A98" s="104" t="s">
        <v>109</v>
      </c>
      <c r="B98" s="104"/>
      <c r="C98" s="104"/>
      <c r="D98" s="104"/>
      <c r="E98" s="104"/>
      <c r="F98" s="104"/>
      <c r="G98" s="104"/>
      <c r="H98" s="104"/>
      <c r="I98" s="12"/>
      <c r="J98" s="12"/>
      <c r="K98" s="12"/>
      <c r="L98" s="12"/>
      <c r="M98" s="12"/>
      <c r="N98" s="12"/>
      <c r="O98" s="12"/>
      <c r="P98" s="12"/>
      <c r="Q98" s="12"/>
      <c r="R98" s="12"/>
      <c r="S98" s="12"/>
      <c r="T98" s="12"/>
    </row>
    <row r="99" spans="1:20" ht="12.75">
      <c r="A99" s="105" t="s">
        <v>110</v>
      </c>
      <c r="B99" s="105"/>
      <c r="C99" s="105"/>
      <c r="D99" s="105"/>
      <c r="E99" s="105"/>
      <c r="F99" s="105"/>
      <c r="G99" s="105"/>
      <c r="H99" s="105"/>
      <c r="I99" s="12"/>
      <c r="J99" s="12"/>
      <c r="K99" s="12"/>
      <c r="L99" s="12"/>
      <c r="M99" s="12"/>
      <c r="N99" s="12"/>
      <c r="O99" s="12"/>
      <c r="P99" s="12"/>
      <c r="Q99" s="12"/>
      <c r="R99" s="12"/>
      <c r="S99" s="12"/>
      <c r="T99" s="12"/>
    </row>
    <row r="100" spans="1:20" ht="23.25" customHeight="1">
      <c r="A100" s="112" t="s">
        <v>111</v>
      </c>
      <c r="B100" s="112"/>
      <c r="C100" s="112"/>
      <c r="D100" s="112"/>
      <c r="E100" s="112"/>
      <c r="F100" s="112"/>
      <c r="G100" s="112"/>
      <c r="H100" s="112"/>
      <c r="I100" s="12"/>
      <c r="J100" s="12"/>
      <c r="K100" s="12"/>
      <c r="L100" s="12"/>
      <c r="M100" s="12"/>
      <c r="N100" s="12"/>
      <c r="O100" s="12"/>
      <c r="P100" s="12"/>
      <c r="Q100" s="12"/>
      <c r="R100" s="12"/>
      <c r="S100" s="12"/>
      <c r="T100" s="12"/>
    </row>
    <row r="101" spans="1:20" ht="19.5" customHeight="1">
      <c r="A101" s="89" t="s">
        <v>112</v>
      </c>
      <c r="B101" s="103" t="s">
        <v>166</v>
      </c>
      <c r="C101" s="103"/>
      <c r="D101" s="89" t="s">
        <v>113</v>
      </c>
      <c r="E101" s="89"/>
      <c r="F101" s="89"/>
      <c r="G101" s="89"/>
      <c r="H101" s="89"/>
      <c r="I101" s="12"/>
      <c r="J101" s="12"/>
      <c r="K101" s="12"/>
      <c r="L101" s="12"/>
      <c r="M101" s="12"/>
      <c r="N101" s="12"/>
      <c r="O101" s="12"/>
      <c r="P101" s="12"/>
      <c r="Q101" s="12"/>
      <c r="R101" s="12"/>
      <c r="S101" s="12"/>
      <c r="T101" s="12"/>
    </row>
    <row r="102" spans="1:20" ht="33" customHeight="1">
      <c r="A102" s="89"/>
      <c r="B102" s="103"/>
      <c r="C102" s="103"/>
      <c r="D102" s="103" t="s">
        <v>114</v>
      </c>
      <c r="E102" s="103"/>
      <c r="F102" s="103" t="s">
        <v>115</v>
      </c>
      <c r="G102" s="103"/>
      <c r="H102" s="8" t="s">
        <v>116</v>
      </c>
      <c r="I102" s="12"/>
      <c r="J102" s="12"/>
      <c r="K102" s="12"/>
      <c r="L102" s="12"/>
      <c r="M102" s="12"/>
      <c r="N102" s="12"/>
      <c r="O102" s="12"/>
      <c r="P102" s="12"/>
      <c r="Q102" s="12"/>
      <c r="R102" s="12"/>
      <c r="S102" s="12"/>
      <c r="T102" s="12"/>
    </row>
    <row r="103" spans="1:20" ht="12.75">
      <c r="A103" s="3">
        <f>IF(B103&lt;&gt;"",1,"")</f>
      </c>
      <c r="B103" s="102">
        <f>IF(Data!B53&gt;0,Data!B53,"")</f>
      </c>
      <c r="C103" s="101"/>
      <c r="D103" s="102">
        <f>IF(Data!D53&lt;&gt;"",Data!D53,"")</f>
      </c>
      <c r="E103" s="101"/>
      <c r="F103" s="81">
        <f>IF(Data!F53&lt;&gt;"",Data!F53,"")</f>
      </c>
      <c r="G103" s="101"/>
      <c r="H103" s="42">
        <f>IF(Data!H53&lt;&gt;"",Data!H53,"")</f>
      </c>
      <c r="I103" s="12"/>
      <c r="J103" s="12"/>
      <c r="K103" s="12"/>
      <c r="L103" s="12"/>
      <c r="M103" s="12"/>
      <c r="N103" s="12"/>
      <c r="O103" s="12"/>
      <c r="P103" s="12"/>
      <c r="Q103" s="12"/>
      <c r="R103" s="12"/>
      <c r="S103" s="12"/>
      <c r="T103" s="12"/>
    </row>
    <row r="104" spans="1:20" ht="12.75">
      <c r="A104" s="3">
        <f>IF(B104&lt;&gt;"",2,"")</f>
      </c>
      <c r="B104" s="102">
        <f>IF(Data!B54&gt;0,Data!B54,"")</f>
      </c>
      <c r="C104" s="101"/>
      <c r="D104" s="102">
        <f>IF(Data!D54&lt;&gt;"",Data!D54,"")</f>
      </c>
      <c r="E104" s="101"/>
      <c r="F104" s="81">
        <f>IF(Data!F54&lt;&gt;"",Data!F54,"")</f>
      </c>
      <c r="G104" s="101"/>
      <c r="H104" s="42">
        <f>IF(Data!H54&lt;&gt;"",Data!H54,"")</f>
      </c>
      <c r="I104" s="12"/>
      <c r="J104" s="12"/>
      <c r="K104" s="12"/>
      <c r="L104" s="12"/>
      <c r="M104" s="12"/>
      <c r="N104" s="12"/>
      <c r="O104" s="12"/>
      <c r="P104" s="12"/>
      <c r="Q104" s="12"/>
      <c r="R104" s="12"/>
      <c r="S104" s="12"/>
      <c r="T104" s="12"/>
    </row>
    <row r="105" spans="1:20" ht="12.75">
      <c r="A105" s="3">
        <f>IF(B105&lt;&gt;"",3,"")</f>
      </c>
      <c r="B105" s="102">
        <f>IF(Data!B55&gt;0,Data!B55,"")</f>
      </c>
      <c r="C105" s="101"/>
      <c r="D105" s="102">
        <f>IF(Data!D55&lt;&gt;"",Data!D55,"")</f>
      </c>
      <c r="E105" s="101"/>
      <c r="F105" s="81">
        <f>IF(Data!F55&lt;&gt;"",Data!F55,"")</f>
      </c>
      <c r="G105" s="101"/>
      <c r="H105" s="42">
        <f>IF(Data!H55&lt;&gt;"",Data!H55,"")</f>
      </c>
      <c r="I105" s="12"/>
      <c r="J105" s="12"/>
      <c r="K105" s="12"/>
      <c r="L105" s="12"/>
      <c r="M105" s="12"/>
      <c r="N105" s="12"/>
      <c r="O105" s="12"/>
      <c r="P105" s="12"/>
      <c r="Q105" s="12"/>
      <c r="R105" s="12"/>
      <c r="S105" s="12"/>
      <c r="T105" s="12"/>
    </row>
    <row r="106" spans="1:20" ht="12.75">
      <c r="A106" s="3">
        <f>IF(B106&lt;&gt;"",4,"")</f>
      </c>
      <c r="B106" s="102">
        <f>IF(Data!B56&gt;0,Data!B56,"")</f>
      </c>
      <c r="C106" s="101"/>
      <c r="D106" s="102">
        <f>IF(Data!D56&lt;&gt;"",Data!D56,"")</f>
      </c>
      <c r="E106" s="101"/>
      <c r="F106" s="81">
        <f>IF(Data!F56&lt;&gt;"",Data!F56,"")</f>
      </c>
      <c r="G106" s="101"/>
      <c r="H106" s="42">
        <f>IF(Data!H56&lt;&gt;"",Data!H56,"")</f>
      </c>
      <c r="I106" s="12"/>
      <c r="J106" s="12"/>
      <c r="K106" s="12"/>
      <c r="L106" s="12"/>
      <c r="M106" s="12"/>
      <c r="N106" s="12"/>
      <c r="O106" s="12"/>
      <c r="P106" s="12"/>
      <c r="Q106" s="12"/>
      <c r="R106" s="12"/>
      <c r="S106" s="12"/>
      <c r="T106" s="12"/>
    </row>
    <row r="107" spans="1:20" ht="12.75">
      <c r="A107" s="3">
        <f>IF(B107&lt;&gt;"",5,"")</f>
      </c>
      <c r="B107" s="102">
        <f>IF(Data!B57&gt;0,Data!B57,"")</f>
      </c>
      <c r="C107" s="101"/>
      <c r="D107" s="102">
        <f>IF(Data!D57&lt;&gt;"",Data!D57,"")</f>
      </c>
      <c r="E107" s="101"/>
      <c r="F107" s="81">
        <f>IF(Data!F57&lt;&gt;"",Data!F57,"")</f>
      </c>
      <c r="G107" s="101"/>
      <c r="H107" s="42">
        <f>IF(Data!H57&lt;&gt;"",Data!H57,"")</f>
      </c>
      <c r="I107" s="12"/>
      <c r="J107" s="12"/>
      <c r="K107" s="12"/>
      <c r="L107" s="12"/>
      <c r="M107" s="12"/>
      <c r="N107" s="12"/>
      <c r="O107" s="12"/>
      <c r="P107" s="12"/>
      <c r="Q107" s="12"/>
      <c r="R107" s="12"/>
      <c r="S107" s="12"/>
      <c r="T107" s="12"/>
    </row>
    <row r="108" spans="1:20" ht="12.75">
      <c r="A108" s="3">
        <f>IF(B108&lt;&gt;"",6,"")</f>
      </c>
      <c r="B108" s="102">
        <f>IF(Data!B58&gt;0,Data!B58,"")</f>
      </c>
      <c r="C108" s="101"/>
      <c r="D108" s="102">
        <f>IF(Data!D58&lt;&gt;"",Data!D58,"")</f>
      </c>
      <c r="E108" s="101"/>
      <c r="F108" s="81">
        <f>IF(Data!F58&lt;&gt;"",Data!F58,"")</f>
      </c>
      <c r="G108" s="101"/>
      <c r="H108" s="42">
        <f>IF(Data!H58&lt;&gt;"",Data!H58,"")</f>
      </c>
      <c r="I108" s="12"/>
      <c r="J108" s="12"/>
      <c r="K108" s="12"/>
      <c r="L108" s="12"/>
      <c r="M108" s="12"/>
      <c r="N108" s="12"/>
      <c r="O108" s="12"/>
      <c r="P108" s="12"/>
      <c r="Q108" s="12"/>
      <c r="R108" s="12"/>
      <c r="S108" s="12"/>
      <c r="T108" s="12"/>
    </row>
    <row r="109" spans="1:20" ht="12.75">
      <c r="A109" s="12"/>
      <c r="B109" s="12"/>
      <c r="C109" s="12"/>
      <c r="D109" s="12"/>
      <c r="E109" s="12"/>
      <c r="F109" s="12"/>
      <c r="G109" s="12"/>
      <c r="H109" s="12"/>
      <c r="I109" s="12"/>
      <c r="J109" s="12"/>
      <c r="K109" s="12"/>
      <c r="L109" s="12"/>
      <c r="M109" s="12"/>
      <c r="N109" s="12"/>
      <c r="O109" s="12"/>
      <c r="P109" s="12"/>
      <c r="Q109" s="12"/>
      <c r="R109" s="12"/>
      <c r="S109" s="12"/>
      <c r="T109" s="12"/>
    </row>
    <row r="110" spans="1:20" ht="12.75">
      <c r="A110" s="12"/>
      <c r="B110" s="12"/>
      <c r="C110" s="12"/>
      <c r="D110" s="12"/>
      <c r="E110" s="12"/>
      <c r="F110" s="12"/>
      <c r="G110" s="12"/>
      <c r="H110" s="12"/>
      <c r="I110" s="12"/>
      <c r="J110" s="12"/>
      <c r="K110" s="12"/>
      <c r="L110" s="12"/>
      <c r="M110" s="12"/>
      <c r="N110" s="12"/>
      <c r="O110" s="12"/>
      <c r="P110" s="12"/>
      <c r="Q110" s="12"/>
      <c r="R110" s="12"/>
      <c r="S110" s="12"/>
      <c r="T110" s="12"/>
    </row>
    <row r="111" spans="1:20" ht="12.75">
      <c r="A111" s="12"/>
      <c r="B111" s="12"/>
      <c r="C111" s="12"/>
      <c r="D111" s="12"/>
      <c r="E111" s="12"/>
      <c r="F111" s="12"/>
      <c r="G111" s="12"/>
      <c r="H111" s="12"/>
      <c r="I111" s="12"/>
      <c r="J111" s="12"/>
      <c r="K111" s="12"/>
      <c r="L111" s="12"/>
      <c r="M111" s="12"/>
      <c r="N111" s="12"/>
      <c r="O111" s="12"/>
      <c r="P111" s="12"/>
      <c r="Q111" s="12"/>
      <c r="R111" s="12"/>
      <c r="S111" s="12"/>
      <c r="T111" s="12"/>
    </row>
    <row r="112" spans="1:20" ht="12.75">
      <c r="A112" s="12"/>
      <c r="B112" s="12"/>
      <c r="C112" s="12"/>
      <c r="D112" s="12"/>
      <c r="E112" s="12"/>
      <c r="F112" s="12"/>
      <c r="G112" s="12"/>
      <c r="H112" s="12"/>
      <c r="I112" s="12"/>
      <c r="J112" s="12"/>
      <c r="K112" s="12"/>
      <c r="L112" s="12"/>
      <c r="M112" s="12"/>
      <c r="N112" s="12"/>
      <c r="O112" s="12"/>
      <c r="P112" s="12"/>
      <c r="Q112" s="12"/>
      <c r="R112" s="12"/>
      <c r="S112" s="12"/>
      <c r="T112" s="12"/>
    </row>
    <row r="113" spans="1:20" ht="12.75">
      <c r="A113" s="12"/>
      <c r="B113" s="12"/>
      <c r="C113" s="12"/>
      <c r="D113" s="12"/>
      <c r="E113" s="12"/>
      <c r="F113" s="12"/>
      <c r="G113" s="12"/>
      <c r="H113" s="12"/>
      <c r="I113" s="12"/>
      <c r="J113" s="12"/>
      <c r="K113" s="12"/>
      <c r="L113" s="12"/>
      <c r="M113" s="12"/>
      <c r="N113" s="12"/>
      <c r="O113" s="12"/>
      <c r="P113" s="12"/>
      <c r="Q113" s="12"/>
      <c r="R113" s="12"/>
      <c r="S113" s="12"/>
      <c r="T113" s="12"/>
    </row>
    <row r="114" spans="1:20" ht="12.75">
      <c r="A114" s="12"/>
      <c r="B114" s="12"/>
      <c r="C114" s="12"/>
      <c r="D114" s="12"/>
      <c r="E114" s="12"/>
      <c r="F114" s="12"/>
      <c r="G114" s="12"/>
      <c r="H114" s="12"/>
      <c r="I114" s="12"/>
      <c r="J114" s="12"/>
      <c r="K114" s="12"/>
      <c r="L114" s="12"/>
      <c r="M114" s="12"/>
      <c r="N114" s="12"/>
      <c r="O114" s="12"/>
      <c r="P114" s="12"/>
      <c r="Q114" s="12"/>
      <c r="R114" s="12"/>
      <c r="S114" s="12"/>
      <c r="T114" s="12"/>
    </row>
    <row r="115" spans="1:20" ht="12.75">
      <c r="A115" s="12"/>
      <c r="B115" s="12"/>
      <c r="C115" s="12"/>
      <c r="D115" s="12"/>
      <c r="E115" s="12"/>
      <c r="F115" s="12"/>
      <c r="G115" s="12"/>
      <c r="H115" s="12"/>
      <c r="I115" s="12"/>
      <c r="J115" s="12"/>
      <c r="K115" s="12"/>
      <c r="L115" s="12"/>
      <c r="M115" s="12"/>
      <c r="N115" s="12"/>
      <c r="O115" s="12"/>
      <c r="P115" s="12"/>
      <c r="Q115" s="12"/>
      <c r="R115" s="12"/>
      <c r="S115" s="12"/>
      <c r="T115" s="12"/>
    </row>
    <row r="116" spans="1:20" ht="12.75">
      <c r="A116" s="12"/>
      <c r="B116" s="12"/>
      <c r="C116" s="12"/>
      <c r="D116" s="12"/>
      <c r="E116" s="12"/>
      <c r="F116" s="12"/>
      <c r="G116" s="12"/>
      <c r="H116" s="12"/>
      <c r="I116" s="12"/>
      <c r="J116" s="12"/>
      <c r="K116" s="12"/>
      <c r="L116" s="12"/>
      <c r="M116" s="12"/>
      <c r="N116" s="12"/>
      <c r="O116" s="12"/>
      <c r="P116" s="12"/>
      <c r="Q116" s="12"/>
      <c r="R116" s="12"/>
      <c r="S116" s="12"/>
      <c r="T116" s="12"/>
    </row>
    <row r="117" spans="1:20" ht="12.75">
      <c r="A117" s="12"/>
      <c r="B117" s="12"/>
      <c r="C117" s="12"/>
      <c r="D117" s="12"/>
      <c r="E117" s="12"/>
      <c r="F117" s="12"/>
      <c r="G117" s="12"/>
      <c r="H117" s="12"/>
      <c r="I117" s="12"/>
      <c r="J117" s="12"/>
      <c r="K117" s="12"/>
      <c r="L117" s="12"/>
      <c r="M117" s="12"/>
      <c r="N117" s="12"/>
      <c r="O117" s="12"/>
      <c r="P117" s="12"/>
      <c r="Q117" s="12"/>
      <c r="R117" s="12"/>
      <c r="S117" s="12"/>
      <c r="T117" s="12"/>
    </row>
    <row r="118" spans="1:20" ht="12.75">
      <c r="A118" s="12"/>
      <c r="B118" s="12"/>
      <c r="C118" s="12"/>
      <c r="D118" s="12"/>
      <c r="E118" s="12"/>
      <c r="F118" s="12"/>
      <c r="G118" s="12"/>
      <c r="H118" s="12"/>
      <c r="I118" s="12"/>
      <c r="J118" s="12"/>
      <c r="K118" s="12"/>
      <c r="L118" s="12"/>
      <c r="M118" s="12"/>
      <c r="N118" s="12"/>
      <c r="O118" s="12"/>
      <c r="P118" s="12"/>
      <c r="Q118" s="12"/>
      <c r="R118" s="12"/>
      <c r="S118" s="12"/>
      <c r="T118" s="12"/>
    </row>
    <row r="119" spans="1:20" ht="12.75">
      <c r="A119" s="12"/>
      <c r="B119" s="12"/>
      <c r="C119" s="12"/>
      <c r="D119" s="12"/>
      <c r="E119" s="12"/>
      <c r="F119" s="12"/>
      <c r="G119" s="12"/>
      <c r="H119" s="12"/>
      <c r="I119" s="12"/>
      <c r="J119" s="12"/>
      <c r="K119" s="12"/>
      <c r="L119" s="12"/>
      <c r="M119" s="12"/>
      <c r="N119" s="12"/>
      <c r="O119" s="12"/>
      <c r="P119" s="12"/>
      <c r="Q119" s="12"/>
      <c r="R119" s="12"/>
      <c r="S119" s="12"/>
      <c r="T119" s="12"/>
    </row>
    <row r="120" spans="1:20" ht="12.75">
      <c r="A120" s="12"/>
      <c r="B120" s="12"/>
      <c r="C120" s="12"/>
      <c r="D120" s="12"/>
      <c r="E120" s="12"/>
      <c r="F120" s="12"/>
      <c r="G120" s="12"/>
      <c r="H120" s="12"/>
      <c r="I120" s="12"/>
      <c r="J120" s="12"/>
      <c r="K120" s="12"/>
      <c r="L120" s="12"/>
      <c r="M120" s="12"/>
      <c r="N120" s="12"/>
      <c r="O120" s="12"/>
      <c r="P120" s="12"/>
      <c r="Q120" s="12"/>
      <c r="R120" s="12"/>
      <c r="S120" s="12"/>
      <c r="T120" s="12"/>
    </row>
    <row r="121" spans="1:20" ht="12.75">
      <c r="A121" s="12"/>
      <c r="B121" s="12"/>
      <c r="C121" s="12"/>
      <c r="D121" s="12"/>
      <c r="E121" s="12"/>
      <c r="F121" s="12"/>
      <c r="G121" s="12"/>
      <c r="H121" s="12"/>
      <c r="I121" s="12"/>
      <c r="J121" s="12"/>
      <c r="K121" s="12"/>
      <c r="L121" s="12"/>
      <c r="M121" s="12"/>
      <c r="N121" s="12"/>
      <c r="O121" s="12"/>
      <c r="P121" s="12"/>
      <c r="Q121" s="12"/>
      <c r="R121" s="12"/>
      <c r="S121" s="12"/>
      <c r="T121" s="12"/>
    </row>
    <row r="122" spans="1:20" ht="12.75">
      <c r="A122" s="12"/>
      <c r="B122" s="12"/>
      <c r="C122" s="12"/>
      <c r="D122" s="12"/>
      <c r="E122" s="12"/>
      <c r="F122" s="12"/>
      <c r="G122" s="12"/>
      <c r="H122" s="12"/>
      <c r="I122" s="12"/>
      <c r="J122" s="12"/>
      <c r="K122" s="12"/>
      <c r="L122" s="12"/>
      <c r="M122" s="12"/>
      <c r="N122" s="12"/>
      <c r="O122" s="12"/>
      <c r="P122" s="12"/>
      <c r="Q122" s="12"/>
      <c r="R122" s="12"/>
      <c r="S122" s="12"/>
      <c r="T122" s="12"/>
    </row>
    <row r="123" spans="1:20" ht="12.75">
      <c r="A123" s="12"/>
      <c r="B123" s="12"/>
      <c r="C123" s="12"/>
      <c r="D123" s="12"/>
      <c r="E123" s="12"/>
      <c r="F123" s="12"/>
      <c r="G123" s="12"/>
      <c r="H123" s="12"/>
      <c r="I123" s="12"/>
      <c r="J123" s="12"/>
      <c r="K123" s="12"/>
      <c r="L123" s="12"/>
      <c r="M123" s="12"/>
      <c r="N123" s="12"/>
      <c r="O123" s="12"/>
      <c r="P123" s="12"/>
      <c r="Q123" s="12"/>
      <c r="R123" s="12"/>
      <c r="S123" s="12"/>
      <c r="T123" s="12"/>
    </row>
    <row r="124" spans="1:20" ht="12.75">
      <c r="A124" s="12"/>
      <c r="B124" s="12"/>
      <c r="C124" s="12"/>
      <c r="D124" s="12"/>
      <c r="E124" s="12"/>
      <c r="F124" s="12"/>
      <c r="G124" s="12"/>
      <c r="H124" s="12"/>
      <c r="I124" s="12"/>
      <c r="J124" s="12"/>
      <c r="K124" s="12"/>
      <c r="L124" s="12"/>
      <c r="M124" s="12"/>
      <c r="N124" s="12"/>
      <c r="O124" s="12"/>
      <c r="P124" s="12"/>
      <c r="Q124" s="12"/>
      <c r="R124" s="12"/>
      <c r="S124" s="12"/>
      <c r="T124" s="12"/>
    </row>
    <row r="125" spans="1:20" ht="12.75">
      <c r="A125" s="12"/>
      <c r="B125" s="12"/>
      <c r="C125" s="12"/>
      <c r="D125" s="12"/>
      <c r="E125" s="12"/>
      <c r="F125" s="12"/>
      <c r="G125" s="12"/>
      <c r="H125" s="12"/>
      <c r="I125" s="12"/>
      <c r="J125" s="12"/>
      <c r="K125" s="12"/>
      <c r="L125" s="12"/>
      <c r="M125" s="12"/>
      <c r="N125" s="12"/>
      <c r="O125" s="12"/>
      <c r="P125" s="12"/>
      <c r="Q125" s="12"/>
      <c r="R125" s="12"/>
      <c r="S125" s="12"/>
      <c r="T125" s="12"/>
    </row>
    <row r="126" spans="9:20" ht="12.75">
      <c r="I126" s="12"/>
      <c r="J126" s="12"/>
      <c r="K126" s="12"/>
      <c r="L126" s="12"/>
      <c r="M126" s="12"/>
      <c r="N126" s="12"/>
      <c r="O126" s="12"/>
      <c r="P126" s="12"/>
      <c r="Q126" s="12"/>
      <c r="R126" s="12"/>
      <c r="S126" s="12"/>
      <c r="T126" s="12"/>
    </row>
  </sheetData>
  <sheetProtection password="EE81" sheet="1" objects="1" scenarios="1" selectLockedCells="1"/>
  <mergeCells count="125">
    <mergeCell ref="A65:E65"/>
    <mergeCell ref="A66:E66"/>
    <mergeCell ref="A67:E67"/>
    <mergeCell ref="A68:E68"/>
    <mergeCell ref="G52:G53"/>
    <mergeCell ref="H52:H53"/>
    <mergeCell ref="A63:E63"/>
    <mergeCell ref="A64:E64"/>
    <mergeCell ref="A60:E60"/>
    <mergeCell ref="A61:E61"/>
    <mergeCell ref="A62:E62"/>
    <mergeCell ref="F52:F53"/>
    <mergeCell ref="A52:E52"/>
    <mergeCell ref="A53:E53"/>
    <mergeCell ref="A54:E54"/>
    <mergeCell ref="A55:E55"/>
    <mergeCell ref="A56:E56"/>
    <mergeCell ref="A57:E57"/>
    <mergeCell ref="A58:E58"/>
    <mergeCell ref="A59:E59"/>
    <mergeCell ref="A1:H1"/>
    <mergeCell ref="A2:H2"/>
    <mergeCell ref="A3:H3"/>
    <mergeCell ref="A4:H4"/>
    <mergeCell ref="E7:H7"/>
    <mergeCell ref="E6:H6"/>
    <mergeCell ref="E5:H5"/>
    <mergeCell ref="A5:D5"/>
    <mergeCell ref="A6:D6"/>
    <mergeCell ref="A7:B7"/>
    <mergeCell ref="C7:D7"/>
    <mergeCell ref="E8:H8"/>
    <mergeCell ref="A9:D9"/>
    <mergeCell ref="E9:F9"/>
    <mergeCell ref="G9:H9"/>
    <mergeCell ref="A8:B8"/>
    <mergeCell ref="C8:D8"/>
    <mergeCell ref="B10:D10"/>
    <mergeCell ref="E10:E11"/>
    <mergeCell ref="F10:F11"/>
    <mergeCell ref="A12:H12"/>
    <mergeCell ref="B13:D13"/>
    <mergeCell ref="E13:F13"/>
    <mergeCell ref="G13:H13"/>
    <mergeCell ref="B14:D14"/>
    <mergeCell ref="E14:F14"/>
    <mergeCell ref="G14:H14"/>
    <mergeCell ref="B15:D15"/>
    <mergeCell ref="B16:D16"/>
    <mergeCell ref="B17:D17"/>
    <mergeCell ref="B18:D18"/>
    <mergeCell ref="E15:F15"/>
    <mergeCell ref="E16:F16"/>
    <mergeCell ref="E17:F17"/>
    <mergeCell ref="E18:F18"/>
    <mergeCell ref="G15:H15"/>
    <mergeCell ref="G16:H16"/>
    <mergeCell ref="G17:H17"/>
    <mergeCell ref="G18:H18"/>
    <mergeCell ref="A19:H19"/>
    <mergeCell ref="A20:H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9:E39"/>
    <mergeCell ref="A40:E40"/>
    <mergeCell ref="A41:E41"/>
    <mergeCell ref="A35:E35"/>
    <mergeCell ref="A36:E36"/>
    <mergeCell ref="A37:E37"/>
    <mergeCell ref="A38:E38"/>
    <mergeCell ref="A42:E42"/>
    <mergeCell ref="A43:E43"/>
    <mergeCell ref="A44:E44"/>
    <mergeCell ref="A45:E45"/>
    <mergeCell ref="A78:E78"/>
    <mergeCell ref="A80:E80"/>
    <mergeCell ref="A79:E79"/>
    <mergeCell ref="A100:H100"/>
    <mergeCell ref="A81:E81"/>
    <mergeCell ref="A82:E82"/>
    <mergeCell ref="A83:E83"/>
    <mergeCell ref="A84:E84"/>
    <mergeCell ref="A86:H86"/>
    <mergeCell ref="B88:D88"/>
    <mergeCell ref="F88:H88"/>
    <mergeCell ref="C89:D89"/>
    <mergeCell ref="B90:F90"/>
    <mergeCell ref="E96:H96"/>
    <mergeCell ref="A98:H98"/>
    <mergeCell ref="A99:H99"/>
    <mergeCell ref="A101:A102"/>
    <mergeCell ref="B101:C102"/>
    <mergeCell ref="D101:H101"/>
    <mergeCell ref="B105:C105"/>
    <mergeCell ref="D102:E102"/>
    <mergeCell ref="F102:G102"/>
    <mergeCell ref="B103:C103"/>
    <mergeCell ref="F103:G103"/>
    <mergeCell ref="B106:C106"/>
    <mergeCell ref="B107:C107"/>
    <mergeCell ref="B108:C108"/>
    <mergeCell ref="D103:E103"/>
    <mergeCell ref="D104:E104"/>
    <mergeCell ref="D105:E105"/>
    <mergeCell ref="D106:E106"/>
    <mergeCell ref="D107:E107"/>
    <mergeCell ref="D108:E108"/>
    <mergeCell ref="B104:C104"/>
    <mergeCell ref="F108:G108"/>
    <mergeCell ref="F104:G104"/>
    <mergeCell ref="F105:G105"/>
    <mergeCell ref="F106:G106"/>
    <mergeCell ref="F107:G107"/>
  </mergeCells>
  <printOptions/>
  <pageMargins left="0.49" right="0" top="0.25" bottom="0.25" header="0.5" footer="0.5"/>
  <pageSetup horizontalDpi="1200" verticalDpi="1200" orientation="portrait" scale="95"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HP</cp:lastModifiedBy>
  <cp:lastPrinted>2012-01-18T11:05:49Z</cp:lastPrinted>
  <dcterms:created xsi:type="dcterms:W3CDTF">2012-01-18T05:24:58Z</dcterms:created>
  <dcterms:modified xsi:type="dcterms:W3CDTF">2012-02-21T14:34:16Z</dcterms:modified>
  <cp:category/>
  <cp:version/>
  <cp:contentType/>
  <cp:contentStatus/>
</cp:coreProperties>
</file>